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verniauniversity.sharepoint.com/sites/InstitutionalResearchOneDrive/Shared Documents/Data Requests/Business Accreditation/"/>
    </mc:Choice>
  </mc:AlternateContent>
  <xr:revisionPtr revIDLastSave="0" documentId="8_{4CE71C4F-96B3-4AE0-9905-1C54B5E9F008}" xr6:coauthVersionLast="47" xr6:coauthVersionMax="47" xr10:uidLastSave="{00000000-0000-0000-0000-000000000000}"/>
  <bookViews>
    <workbookView xWindow="-108" yWindow="-108" windowWidth="23256" windowHeight="12456" xr2:uid="{ADB44AC9-CBB9-4116-9681-82ACE2079C9C}"/>
  </bookViews>
  <sheets>
    <sheet name="Accounting" sheetId="2" r:id="rId1"/>
    <sheet name="Economics" sheetId="3" r:id="rId2"/>
    <sheet name="Finance" sheetId="4" r:id="rId3"/>
    <sheet name="Healthcare Admin" sheetId="5" r:id="rId4"/>
    <sheet name="HR Management" sheetId="6" r:id="rId5"/>
    <sheet name="Management" sheetId="7" r:id="rId6"/>
    <sheet name="Marketing" sheetId="8" r:id="rId7"/>
    <sheet name="Sport Management" sheetId="9" r:id="rId8"/>
    <sheet name="Sheet12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9" l="1"/>
  <c r="H39" i="9"/>
  <c r="G30" i="9"/>
  <c r="G29" i="9"/>
  <c r="G26" i="9"/>
  <c r="G25" i="9"/>
  <c r="H20" i="9"/>
  <c r="D20" i="9"/>
  <c r="C20" i="9"/>
  <c r="B20" i="9"/>
  <c r="H41" i="8" l="1"/>
  <c r="H39" i="8"/>
  <c r="G30" i="8"/>
  <c r="G29" i="8"/>
  <c r="G26" i="8"/>
  <c r="G25" i="8"/>
  <c r="H20" i="8"/>
  <c r="D20" i="8"/>
  <c r="C20" i="8"/>
  <c r="B20" i="8"/>
  <c r="G41" i="7" l="1"/>
  <c r="G39" i="7"/>
  <c r="F30" i="7"/>
  <c r="F29" i="7"/>
  <c r="F26" i="7"/>
  <c r="F25" i="7"/>
  <c r="G20" i="7"/>
  <c r="C20" i="7"/>
  <c r="B20" i="7"/>
  <c r="G30" i="6" l="1"/>
  <c r="G26" i="6"/>
  <c r="G25" i="6"/>
  <c r="H20" i="6"/>
  <c r="D20" i="6"/>
  <c r="C20" i="6"/>
  <c r="B20" i="6"/>
  <c r="H41" i="5" l="1"/>
  <c r="H39" i="5"/>
  <c r="G30" i="5"/>
  <c r="G26" i="5"/>
  <c r="H20" i="5"/>
  <c r="D20" i="5"/>
  <c r="C20" i="5"/>
  <c r="B20" i="5"/>
  <c r="H41" i="4" l="1"/>
  <c r="H39" i="4"/>
  <c r="G30" i="4"/>
  <c r="G29" i="4"/>
  <c r="G26" i="4"/>
  <c r="G25" i="4"/>
  <c r="H20" i="4"/>
  <c r="D20" i="4"/>
  <c r="C20" i="4"/>
  <c r="B20" i="4"/>
  <c r="H41" i="3" l="1"/>
  <c r="G30" i="3"/>
  <c r="G29" i="3"/>
  <c r="G26" i="3"/>
  <c r="G25" i="3"/>
  <c r="H20" i="3"/>
  <c r="D20" i="3"/>
  <c r="C20" i="3"/>
  <c r="B20" i="3"/>
  <c r="H41" i="2" l="1"/>
  <c r="H39" i="2"/>
  <c r="G30" i="2"/>
  <c r="G29" i="2"/>
  <c r="G26" i="2"/>
  <c r="G25" i="2"/>
  <c r="H20" i="2"/>
  <c r="D20" i="2"/>
  <c r="C20" i="2"/>
  <c r="B20" i="2"/>
</calcChain>
</file>

<file path=xl/sharedStrings.xml><?xml version="1.0" encoding="utf-8"?>
<sst xmlns="http://schemas.openxmlformats.org/spreadsheetml/2006/main" count="419" uniqueCount="86">
  <si>
    <t>na</t>
  </si>
  <si>
    <t>Major Name: BS in Accounting</t>
  </si>
  <si>
    <t>Section I: Admissions</t>
  </si>
  <si>
    <t>Admission Year</t>
  </si>
  <si>
    <t>Applied new Cohort</t>
  </si>
  <si>
    <t>Admitted new Cohort</t>
  </si>
  <si>
    <t>Applied new Transfer</t>
  </si>
  <si>
    <t>Admitted new Transfer</t>
  </si>
  <si>
    <t>New Day Students</t>
  </si>
  <si>
    <t>New Adult Students</t>
  </si>
  <si>
    <t>Section II: Day and Adult Students</t>
  </si>
  <si>
    <t>All Students Not-retained/Left the institution</t>
  </si>
  <si>
    <t>All Students Who Changed Major</t>
  </si>
  <si>
    <t>Section III: Total Students in Major - New and Continuing</t>
  </si>
  <si>
    <t xml:space="preserve"># Day Students in Major as of Fall </t>
  </si>
  <si>
    <t># FR</t>
  </si>
  <si>
    <t># SO</t>
  </si>
  <si>
    <t># JR</t>
  </si>
  <si>
    <t># SR</t>
  </si>
  <si>
    <t>Total Adult Students</t>
  </si>
  <si>
    <t>Total Students in the Major</t>
  </si>
  <si>
    <t xml:space="preserve"># Second Majors / Minors as of Current Fall </t>
  </si>
  <si>
    <t>Section IV: Cohort of First-Time Full-Time Day Students and New Transfer</t>
  </si>
  <si>
    <t xml:space="preserve"># Cohort students in Major </t>
  </si>
  <si>
    <t># students total Institutional Cohort</t>
  </si>
  <si>
    <t xml:space="preserve">Major Freshman Cohort retention  </t>
  </si>
  <si>
    <t xml:space="preserve">Institutional Freshman Cohort retention </t>
  </si>
  <si>
    <t xml:space="preserve">  </t>
  </si>
  <si>
    <t># New Transfer students in Major</t>
  </si>
  <si>
    <t xml:space="preserve"># New Transfer students institutional </t>
  </si>
  <si>
    <t>Major New Transfer retention</t>
  </si>
  <si>
    <t>Institutional New Transfer retention</t>
  </si>
  <si>
    <t>Section V: Degrees Awarded</t>
  </si>
  <si>
    <t>Total degrees awarded in Major</t>
  </si>
  <si>
    <t>Total degrees awarded as Second Major</t>
  </si>
  <si>
    <t>Total Bachelors degrees awarded at institution</t>
  </si>
  <si>
    <t xml:space="preserve">Section VI: Graduation Rates Cohort  </t>
  </si>
  <si>
    <t>Cohort Year</t>
  </si>
  <si>
    <t># students in Major in graduating cohort</t>
  </si>
  <si>
    <t># students institution total graduating cohort</t>
  </si>
  <si>
    <t>Major  4 year grad rate</t>
  </si>
  <si>
    <t>Institutional 4-year grad rate</t>
  </si>
  <si>
    <t>Major 6-year grad rate</t>
  </si>
  <si>
    <t>Institutional 6-year grad rate</t>
  </si>
  <si>
    <t>Major Name: BS in Economics</t>
  </si>
  <si>
    <t>Section II: New Day and Adult Students</t>
  </si>
  <si>
    <t xml:space="preserve"># Second  Minors as of Fall </t>
  </si>
  <si>
    <t>Degrees awarded/First Major</t>
  </si>
  <si>
    <t>Degrees awarded/Second Major</t>
  </si>
  <si>
    <t>All Bachelors degrees awarded at institution</t>
  </si>
  <si>
    <t>Major Name: BS in Finance</t>
  </si>
  <si>
    <t># Day Students in Major as of Fall</t>
  </si>
  <si>
    <t>Major Name: BS in Healthcare Admin</t>
  </si>
  <si>
    <t># Day Students in Major as of Fall*</t>
  </si>
  <si>
    <t>Major Name: BS in Human Resource Management</t>
  </si>
  <si>
    <t>Major Name: BS in Management</t>
  </si>
  <si>
    <t>Major Name: BS in Marketing</t>
  </si>
  <si>
    <t>Major Name: BS in Sports Management</t>
  </si>
  <si>
    <t>Major Name: MBA</t>
  </si>
  <si>
    <t>Prior Alvernia Graduate</t>
  </si>
  <si>
    <t>Undergraduate Students</t>
  </si>
  <si>
    <t>Section II: MBA Students</t>
  </si>
  <si>
    <t>Retention</t>
  </si>
  <si>
    <t>#1YR</t>
  </si>
  <si>
    <t>#2YR</t>
  </si>
  <si>
    <t>Total MBA Students</t>
  </si>
  <si>
    <t>Main Campus</t>
  </si>
  <si>
    <t>Pottsville Campus</t>
  </si>
  <si>
    <t>AU: Online at Alvernia</t>
  </si>
  <si>
    <t>AU: Off-Site</t>
  </si>
  <si>
    <t>New MBA Students</t>
  </si>
  <si>
    <t>MBA Degrees</t>
  </si>
  <si>
    <t>Total MBA Degrees</t>
  </si>
  <si>
    <t>2018-19</t>
  </si>
  <si>
    <t>2019-20</t>
  </si>
  <si>
    <t>2020-21</t>
  </si>
  <si>
    <t>2021-22</t>
  </si>
  <si>
    <t>2022-23</t>
  </si>
  <si>
    <t>2023-24</t>
  </si>
  <si>
    <t>2024-25</t>
  </si>
  <si>
    <t>New Summer Starts</t>
  </si>
  <si>
    <t>New Fall Starts</t>
  </si>
  <si>
    <t>New Spring Starts</t>
  </si>
  <si>
    <t>Section IV: Modality (Fall only)</t>
  </si>
  <si>
    <t>Section III: Total Students in Major - New and Continuing (Fall only)</t>
  </si>
  <si>
    <t>Overall Graduation Rate (Percent Graduated)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</si>
</sst>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rgb="FF00B050"/>
      <name val="Aptos Narrow"/>
      <family val="2"/>
      <scheme val="minor"/>
    </font>
    <font>
      <sz val="11"/>
      <color rgb="FF00B050"/>
      <name val="Aptos Narrow"/>
      <family val="2"/>
      <scheme val="minor"/>
    </font>
    <font>
      <b/>
      <sz val="10"/>
      <color rgb="FF00B050"/>
      <name val="Arial"/>
      <family val="2"/>
    </font>
    <font>
      <b/>
      <i/>
      <sz val="11"/>
      <color theme="1"/>
      <name val="Aptos Narrow"/>
      <family val="2"/>
      <scheme val="minor"/>
    </font>
    <font>
      <b/>
      <i/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34998626667073579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0" fillId="1" borderId="1" xfId="0" applyFill="1" applyBorder="1" applyAlignment="1">
      <alignment horizontal="center" vertical="center"/>
    </xf>
    <xf numFmtId="0" fontId="0" fillId="1" borderId="1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6" borderId="1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/>
    </xf>
  </cellXfs>
  <cellStyles count="3">
    <cellStyle name="Accent3" xfId="2" builtinId="3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C002D-7784-4CA3-B911-6518EE7533E9}">
  <dimension ref="A1:L43"/>
  <sheetViews>
    <sheetView tabSelected="1" workbookViewId="0">
      <selection activeCell="J12" sqref="J12"/>
    </sheetView>
  </sheetViews>
  <sheetFormatPr defaultColWidth="9.109375" defaultRowHeight="14.4" x14ac:dyDescent="0.3"/>
  <cols>
    <col min="1" max="1" width="38.33203125" style="2" customWidth="1"/>
    <col min="2" max="3" width="7.33203125" style="2" customWidth="1"/>
    <col min="4" max="8" width="7.33203125" style="31" customWidth="1"/>
    <col min="9" max="16384" width="9.109375" style="2"/>
  </cols>
  <sheetData>
    <row r="1" spans="1:8" ht="21" x14ac:dyDescent="0.3">
      <c r="A1" s="1" t="s">
        <v>1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2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3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x14ac:dyDescent="0.3">
      <c r="A4" s="5" t="s">
        <v>4</v>
      </c>
      <c r="B4" s="7">
        <v>86</v>
      </c>
      <c r="C4" s="7">
        <v>100</v>
      </c>
      <c r="D4" s="7">
        <v>97</v>
      </c>
      <c r="E4" s="7">
        <v>140</v>
      </c>
      <c r="F4" s="7">
        <v>138</v>
      </c>
      <c r="G4" s="7">
        <v>177</v>
      </c>
      <c r="H4" s="7">
        <v>177</v>
      </c>
    </row>
    <row r="5" spans="1:8" x14ac:dyDescent="0.3">
      <c r="A5" s="5" t="s">
        <v>5</v>
      </c>
      <c r="B5" s="7">
        <v>56</v>
      </c>
      <c r="C5" s="7">
        <v>51</v>
      </c>
      <c r="D5" s="7">
        <v>66</v>
      </c>
      <c r="E5" s="7">
        <v>63</v>
      </c>
      <c r="F5" s="7">
        <v>84</v>
      </c>
      <c r="G5" s="7">
        <v>115</v>
      </c>
      <c r="H5" s="7">
        <v>109</v>
      </c>
    </row>
    <row r="6" spans="1:8" x14ac:dyDescent="0.3">
      <c r="A6" s="5" t="s">
        <v>6</v>
      </c>
      <c r="B6" s="7">
        <v>13</v>
      </c>
      <c r="C6" s="7">
        <v>17</v>
      </c>
      <c r="D6" s="7">
        <v>19</v>
      </c>
      <c r="E6" s="7">
        <v>11</v>
      </c>
      <c r="F6" s="7">
        <v>11</v>
      </c>
      <c r="G6" s="7">
        <v>14</v>
      </c>
      <c r="H6" s="7">
        <v>34</v>
      </c>
    </row>
    <row r="7" spans="1:8" x14ac:dyDescent="0.3">
      <c r="A7" s="5" t="s">
        <v>7</v>
      </c>
      <c r="B7" s="7">
        <v>10</v>
      </c>
      <c r="C7" s="7">
        <v>1</v>
      </c>
      <c r="D7" s="7">
        <v>7</v>
      </c>
      <c r="E7" s="7">
        <v>6</v>
      </c>
      <c r="F7" s="7">
        <v>3</v>
      </c>
      <c r="G7" s="7">
        <v>8</v>
      </c>
      <c r="H7" s="7">
        <v>8</v>
      </c>
    </row>
    <row r="8" spans="1:8" x14ac:dyDescent="0.3">
      <c r="A8" s="8" t="s">
        <v>8</v>
      </c>
      <c r="B8" s="9">
        <v>20</v>
      </c>
      <c r="C8" s="9">
        <v>8</v>
      </c>
      <c r="D8" s="9">
        <v>12</v>
      </c>
      <c r="E8" s="9">
        <v>8</v>
      </c>
      <c r="F8" s="9">
        <v>16</v>
      </c>
      <c r="G8" s="9">
        <v>15</v>
      </c>
      <c r="H8" s="9">
        <v>9</v>
      </c>
    </row>
    <row r="9" spans="1:8" x14ac:dyDescent="0.3">
      <c r="A9" s="8" t="s">
        <v>9</v>
      </c>
      <c r="B9" s="9">
        <v>4</v>
      </c>
      <c r="C9" s="9">
        <v>2</v>
      </c>
      <c r="D9" s="9">
        <v>2</v>
      </c>
      <c r="E9" s="9">
        <v>1</v>
      </c>
      <c r="F9" s="9">
        <v>2</v>
      </c>
      <c r="G9" s="9">
        <v>1</v>
      </c>
      <c r="H9" s="9">
        <v>0</v>
      </c>
    </row>
    <row r="10" spans="1:8" x14ac:dyDescent="0.3">
      <c r="A10" s="10" t="s">
        <v>10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1" t="s">
        <v>11</v>
      </c>
      <c r="B11" s="7">
        <v>12</v>
      </c>
      <c r="C11" s="7">
        <v>9</v>
      </c>
      <c r="D11" s="7">
        <v>5</v>
      </c>
      <c r="E11" s="7">
        <v>8</v>
      </c>
      <c r="F11" s="7">
        <v>10</v>
      </c>
      <c r="G11" s="7">
        <v>9</v>
      </c>
      <c r="H11" s="7"/>
    </row>
    <row r="12" spans="1:8" x14ac:dyDescent="0.3">
      <c r="A12" s="11" t="s">
        <v>12</v>
      </c>
      <c r="B12" s="7">
        <v>3</v>
      </c>
      <c r="C12" s="7">
        <v>3</v>
      </c>
      <c r="D12" s="7">
        <v>1</v>
      </c>
      <c r="E12" s="7">
        <v>1</v>
      </c>
      <c r="F12" s="7">
        <v>3</v>
      </c>
      <c r="G12" s="7">
        <v>5</v>
      </c>
      <c r="H12" s="7"/>
    </row>
    <row r="13" spans="1:8" x14ac:dyDescent="0.3">
      <c r="A13" s="10" t="s">
        <v>13</v>
      </c>
      <c r="B13" s="10"/>
      <c r="C13" s="10"/>
      <c r="D13" s="10"/>
      <c r="E13" s="10"/>
      <c r="F13" s="10"/>
      <c r="G13" s="10"/>
      <c r="H13" s="10"/>
    </row>
    <row r="14" spans="1:8" x14ac:dyDescent="0.3">
      <c r="A14" s="12" t="s">
        <v>14</v>
      </c>
      <c r="B14" s="7">
        <v>46</v>
      </c>
      <c r="C14" s="7">
        <v>41</v>
      </c>
      <c r="D14" s="7">
        <v>40</v>
      </c>
      <c r="E14" s="7">
        <v>36</v>
      </c>
      <c r="F14" s="7">
        <v>37</v>
      </c>
      <c r="G14" s="7">
        <v>40</v>
      </c>
      <c r="H14" s="7">
        <v>37</v>
      </c>
    </row>
    <row r="15" spans="1:8" x14ac:dyDescent="0.3">
      <c r="A15" s="13" t="s">
        <v>15</v>
      </c>
      <c r="B15" s="7">
        <v>18</v>
      </c>
      <c r="C15" s="7">
        <v>10</v>
      </c>
      <c r="D15" s="7">
        <v>11</v>
      </c>
      <c r="E15" s="7">
        <v>10</v>
      </c>
      <c r="F15" s="7">
        <v>17</v>
      </c>
      <c r="G15" s="7">
        <v>14</v>
      </c>
      <c r="H15" s="7">
        <v>13</v>
      </c>
    </row>
    <row r="16" spans="1:8" x14ac:dyDescent="0.3">
      <c r="A16" s="13" t="s">
        <v>16</v>
      </c>
      <c r="B16" s="7">
        <v>9</v>
      </c>
      <c r="C16" s="7">
        <v>11</v>
      </c>
      <c r="D16" s="7">
        <v>7</v>
      </c>
      <c r="E16" s="7">
        <v>9</v>
      </c>
      <c r="F16" s="7">
        <v>6</v>
      </c>
      <c r="G16" s="7">
        <v>11</v>
      </c>
      <c r="H16" s="7">
        <v>10</v>
      </c>
    </row>
    <row r="17" spans="1:12" x14ac:dyDescent="0.3">
      <c r="A17" s="13" t="s">
        <v>17</v>
      </c>
      <c r="B17" s="7">
        <v>11</v>
      </c>
      <c r="C17" s="7">
        <v>9</v>
      </c>
      <c r="D17" s="7">
        <v>12</v>
      </c>
      <c r="E17" s="7">
        <v>8</v>
      </c>
      <c r="F17" s="7">
        <v>6</v>
      </c>
      <c r="G17" s="7">
        <v>8</v>
      </c>
      <c r="H17" s="7">
        <v>6</v>
      </c>
    </row>
    <row r="18" spans="1:12" ht="15" thickBot="1" x14ac:dyDescent="0.35">
      <c r="A18" s="14" t="s">
        <v>18</v>
      </c>
      <c r="B18" s="15">
        <v>8</v>
      </c>
      <c r="C18" s="15">
        <v>11</v>
      </c>
      <c r="D18" s="15">
        <v>10</v>
      </c>
      <c r="E18" s="15">
        <v>9</v>
      </c>
      <c r="F18" s="15">
        <v>8</v>
      </c>
      <c r="G18" s="15">
        <v>7</v>
      </c>
      <c r="H18" s="15">
        <v>8</v>
      </c>
    </row>
    <row r="19" spans="1:12" x14ac:dyDescent="0.3">
      <c r="A19" s="5" t="s">
        <v>19</v>
      </c>
      <c r="B19" s="7">
        <v>20</v>
      </c>
      <c r="C19" s="7">
        <v>20</v>
      </c>
      <c r="D19" s="7">
        <v>11</v>
      </c>
      <c r="E19" s="7">
        <v>8</v>
      </c>
      <c r="F19" s="7">
        <v>9</v>
      </c>
      <c r="G19" s="7">
        <v>9</v>
      </c>
      <c r="H19" s="7">
        <v>7</v>
      </c>
    </row>
    <row r="20" spans="1:12" x14ac:dyDescent="0.3">
      <c r="A20" s="16" t="s">
        <v>20</v>
      </c>
      <c r="B20" s="17">
        <f t="shared" ref="B20:D20" si="0">B14+B19</f>
        <v>66</v>
      </c>
      <c r="C20" s="17">
        <f t="shared" si="0"/>
        <v>61</v>
      </c>
      <c r="D20" s="17">
        <f t="shared" si="0"/>
        <v>51</v>
      </c>
      <c r="E20" s="17">
        <v>44</v>
      </c>
      <c r="F20" s="17">
        <v>46</v>
      </c>
      <c r="G20" s="17">
        <v>49</v>
      </c>
      <c r="H20" s="17">
        <f>H14+H19</f>
        <v>44</v>
      </c>
    </row>
    <row r="21" spans="1:12" x14ac:dyDescent="0.3">
      <c r="A21" s="16" t="s">
        <v>21</v>
      </c>
      <c r="B21" s="18">
        <v>7</v>
      </c>
      <c r="C21" s="18">
        <v>8</v>
      </c>
      <c r="D21" s="18">
        <v>16</v>
      </c>
      <c r="E21" s="18">
        <v>12</v>
      </c>
      <c r="F21" s="18">
        <v>10</v>
      </c>
      <c r="G21" s="18">
        <v>7</v>
      </c>
      <c r="H21" s="18">
        <v>5</v>
      </c>
    </row>
    <row r="22" spans="1:12" x14ac:dyDescent="0.3">
      <c r="A22" s="10" t="s">
        <v>22</v>
      </c>
      <c r="B22" s="10"/>
      <c r="C22" s="10"/>
      <c r="D22" s="10"/>
      <c r="E22" s="10"/>
      <c r="F22" s="10"/>
      <c r="G22" s="10"/>
      <c r="H22" s="10"/>
    </row>
    <row r="23" spans="1:12" x14ac:dyDescent="0.3">
      <c r="A23" s="19" t="s">
        <v>23</v>
      </c>
      <c r="B23" s="7">
        <v>14</v>
      </c>
      <c r="C23" s="7">
        <v>8</v>
      </c>
      <c r="D23" s="7">
        <v>10</v>
      </c>
      <c r="E23" s="7">
        <v>7</v>
      </c>
      <c r="F23" s="7">
        <v>16</v>
      </c>
      <c r="G23" s="7">
        <v>10</v>
      </c>
      <c r="H23" s="7">
        <v>8</v>
      </c>
    </row>
    <row r="24" spans="1:12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12" x14ac:dyDescent="0.3">
      <c r="A25" s="19" t="s">
        <v>25</v>
      </c>
      <c r="B25" s="22">
        <v>0.71</v>
      </c>
      <c r="C25" s="22">
        <v>0.63</v>
      </c>
      <c r="D25" s="22">
        <v>0.9</v>
      </c>
      <c r="E25" s="22">
        <v>0.71399999999999997</v>
      </c>
      <c r="F25" s="22">
        <v>0.625</v>
      </c>
      <c r="G25" s="23">
        <f>7/G23</f>
        <v>0.7</v>
      </c>
      <c r="H25" s="7"/>
    </row>
    <row r="26" spans="1:12" x14ac:dyDescent="0.3">
      <c r="A26" s="20" t="s">
        <v>26</v>
      </c>
      <c r="B26" s="24">
        <v>0.72</v>
      </c>
      <c r="C26" s="24">
        <v>0.71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7"/>
      <c r="L26" s="2" t="s">
        <v>27</v>
      </c>
    </row>
    <row r="27" spans="1:12" x14ac:dyDescent="0.3">
      <c r="A27" s="19" t="s">
        <v>28</v>
      </c>
      <c r="B27" s="7">
        <v>6</v>
      </c>
      <c r="C27" s="7">
        <v>0</v>
      </c>
      <c r="D27" s="7">
        <v>2</v>
      </c>
      <c r="E27" s="7">
        <v>1</v>
      </c>
      <c r="F27" s="7">
        <v>0</v>
      </c>
      <c r="G27" s="7">
        <v>4</v>
      </c>
      <c r="H27" s="7">
        <v>1</v>
      </c>
    </row>
    <row r="28" spans="1:12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12" x14ac:dyDescent="0.3">
      <c r="A29" s="19" t="s">
        <v>30</v>
      </c>
      <c r="B29" s="22">
        <v>0.83</v>
      </c>
      <c r="C29" s="22" t="s">
        <v>0</v>
      </c>
      <c r="D29" s="22">
        <v>1</v>
      </c>
      <c r="E29" s="22">
        <v>1</v>
      </c>
      <c r="F29" s="22" t="s">
        <v>0</v>
      </c>
      <c r="G29" s="23">
        <f>3/G27</f>
        <v>0.75</v>
      </c>
      <c r="H29" s="7"/>
    </row>
    <row r="30" spans="1:12" x14ac:dyDescent="0.3">
      <c r="A30" s="20" t="s">
        <v>31</v>
      </c>
      <c r="B30" s="24">
        <v>0.67</v>
      </c>
      <c r="C30" s="24">
        <v>0.64</v>
      </c>
      <c r="D30" s="24">
        <v>0.8</v>
      </c>
      <c r="E30" s="24">
        <v>0.76800000000000002</v>
      </c>
      <c r="F30" s="24">
        <v>0.77270000000000005</v>
      </c>
      <c r="G30" s="24">
        <f>46/G28</f>
        <v>0.71875</v>
      </c>
      <c r="H30" s="7"/>
    </row>
    <row r="31" spans="1:12" x14ac:dyDescent="0.3">
      <c r="A31" s="10" t="s">
        <v>32</v>
      </c>
      <c r="B31" s="10"/>
      <c r="C31" s="10"/>
      <c r="D31" s="10"/>
      <c r="E31" s="10"/>
      <c r="F31" s="10"/>
      <c r="G31" s="10"/>
      <c r="H31" s="10"/>
    </row>
    <row r="32" spans="1:12" x14ac:dyDescent="0.3">
      <c r="A32" s="25" t="s">
        <v>33</v>
      </c>
      <c r="B32" s="7">
        <v>21</v>
      </c>
      <c r="C32" s="7">
        <v>17</v>
      </c>
      <c r="D32" s="7">
        <v>16</v>
      </c>
      <c r="E32" s="7">
        <v>17</v>
      </c>
      <c r="F32" s="7">
        <v>15</v>
      </c>
      <c r="G32" s="7">
        <v>10</v>
      </c>
      <c r="H32" s="7">
        <v>10</v>
      </c>
    </row>
    <row r="33" spans="1:8" x14ac:dyDescent="0.3">
      <c r="A33" s="25" t="s">
        <v>34</v>
      </c>
      <c r="B33" s="7">
        <v>0</v>
      </c>
      <c r="C33" s="7">
        <v>4</v>
      </c>
      <c r="D33" s="7">
        <v>2</v>
      </c>
      <c r="E33" s="7">
        <v>4</v>
      </c>
      <c r="F33" s="7">
        <v>7</v>
      </c>
      <c r="G33" s="7">
        <v>4</v>
      </c>
      <c r="H33" s="7">
        <v>4</v>
      </c>
    </row>
    <row r="34" spans="1:8" ht="26.4" x14ac:dyDescent="0.3">
      <c r="A34" s="26" t="s">
        <v>35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10" t="s">
        <v>36</v>
      </c>
      <c r="B35" s="10"/>
      <c r="C35" s="10"/>
      <c r="D35" s="10"/>
      <c r="E35" s="10"/>
      <c r="F35" s="10"/>
      <c r="G35" s="10"/>
      <c r="H35" s="10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14</v>
      </c>
      <c r="C37" s="7">
        <v>15</v>
      </c>
      <c r="D37" s="7">
        <v>17</v>
      </c>
      <c r="E37" s="7">
        <v>9</v>
      </c>
      <c r="F37" s="7">
        <v>8</v>
      </c>
      <c r="G37" s="7">
        <v>12</v>
      </c>
      <c r="H37" s="7">
        <v>15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>
        <v>0.56999999999999995</v>
      </c>
      <c r="C39" s="22">
        <v>0.53</v>
      </c>
      <c r="D39" s="22">
        <v>0.65</v>
      </c>
      <c r="E39" s="22">
        <v>0.44</v>
      </c>
      <c r="F39" s="22">
        <v>0.75</v>
      </c>
      <c r="G39" s="22">
        <v>0.75</v>
      </c>
      <c r="H39" s="22">
        <f>8/H37</f>
        <v>0.53333333333333333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>
        <v>0.64</v>
      </c>
      <c r="C41" s="22">
        <v>0.6</v>
      </c>
      <c r="D41" s="22">
        <v>0.65</v>
      </c>
      <c r="E41" s="22">
        <v>0.44</v>
      </c>
      <c r="F41" s="22">
        <v>0.75</v>
      </c>
      <c r="G41" s="22">
        <v>0.75</v>
      </c>
      <c r="H41" s="22">
        <f>9/H37</f>
        <v>0.6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  <row r="43" spans="1:8" x14ac:dyDescent="0.3">
      <c r="C43" s="31"/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4A53-961B-47BA-83DD-2C3D45C423AB}">
  <dimension ref="A1:H42"/>
  <sheetViews>
    <sheetView workbookViewId="0">
      <selection activeCell="I8" sqref="I8"/>
    </sheetView>
  </sheetViews>
  <sheetFormatPr defaultColWidth="9.109375" defaultRowHeight="14.4" x14ac:dyDescent="0.3"/>
  <cols>
    <col min="1" max="1" width="38.33203125" style="2" customWidth="1"/>
    <col min="2" max="2" width="7.33203125" style="2" customWidth="1"/>
    <col min="3" max="3" width="7.33203125" style="31" customWidth="1"/>
    <col min="4" max="8" width="7.33203125" style="2" customWidth="1"/>
    <col min="9" max="16384" width="9.109375" style="2"/>
  </cols>
  <sheetData>
    <row r="1" spans="1:8" ht="21" x14ac:dyDescent="0.3">
      <c r="A1" s="1" t="s">
        <v>44</v>
      </c>
      <c r="B1" s="1"/>
      <c r="C1" s="1"/>
      <c r="D1" s="1"/>
      <c r="E1" s="1"/>
      <c r="F1" s="1"/>
      <c r="G1" s="1"/>
      <c r="H1" s="1"/>
    </row>
    <row r="2" spans="1:8" x14ac:dyDescent="0.3">
      <c r="A2" s="32" t="s">
        <v>2</v>
      </c>
      <c r="B2" s="33"/>
      <c r="C2" s="33"/>
      <c r="D2" s="33"/>
      <c r="E2" s="33"/>
      <c r="F2" s="33"/>
      <c r="G2" s="33"/>
      <c r="H2" s="34"/>
    </row>
    <row r="3" spans="1:8" x14ac:dyDescent="0.3">
      <c r="A3" s="35" t="s">
        <v>3</v>
      </c>
      <c r="B3" s="36">
        <v>2018</v>
      </c>
      <c r="C3" s="36">
        <v>2019</v>
      </c>
      <c r="D3" s="36">
        <v>2020</v>
      </c>
      <c r="E3" s="36">
        <v>2021</v>
      </c>
      <c r="F3" s="36">
        <v>2022</v>
      </c>
      <c r="G3" s="36">
        <v>2023</v>
      </c>
      <c r="H3" s="36">
        <v>2024</v>
      </c>
    </row>
    <row r="4" spans="1:8" x14ac:dyDescent="0.3">
      <c r="A4" s="5" t="s">
        <v>4</v>
      </c>
      <c r="B4" s="7">
        <v>0</v>
      </c>
      <c r="C4" s="7">
        <v>6</v>
      </c>
      <c r="D4" s="7">
        <v>23</v>
      </c>
      <c r="E4" s="7">
        <v>74</v>
      </c>
      <c r="F4" s="7">
        <v>77</v>
      </c>
      <c r="G4" s="7">
        <v>82</v>
      </c>
      <c r="H4" s="7">
        <v>87</v>
      </c>
    </row>
    <row r="5" spans="1:8" x14ac:dyDescent="0.3">
      <c r="A5" s="5" t="s">
        <v>5</v>
      </c>
      <c r="B5" s="7">
        <v>0</v>
      </c>
      <c r="C5" s="7">
        <v>4</v>
      </c>
      <c r="D5" s="7">
        <v>12</v>
      </c>
      <c r="E5" s="7">
        <v>24</v>
      </c>
      <c r="F5" s="7">
        <v>21</v>
      </c>
      <c r="G5" s="7">
        <v>30</v>
      </c>
      <c r="H5" s="7">
        <v>30</v>
      </c>
    </row>
    <row r="6" spans="1:8" x14ac:dyDescent="0.3">
      <c r="A6" s="5" t="s">
        <v>6</v>
      </c>
      <c r="B6" s="7">
        <v>0</v>
      </c>
      <c r="C6" s="7">
        <v>1</v>
      </c>
      <c r="D6" s="7">
        <v>7</v>
      </c>
      <c r="E6" s="7">
        <v>6</v>
      </c>
      <c r="F6" s="7">
        <v>10</v>
      </c>
      <c r="G6" s="7">
        <v>11</v>
      </c>
      <c r="H6" s="7">
        <v>13</v>
      </c>
    </row>
    <row r="7" spans="1:8" x14ac:dyDescent="0.3">
      <c r="A7" s="5" t="s">
        <v>7</v>
      </c>
      <c r="B7" s="7">
        <v>0</v>
      </c>
      <c r="C7" s="7">
        <v>1</v>
      </c>
      <c r="D7" s="7">
        <v>2</v>
      </c>
      <c r="E7" s="7">
        <v>1</v>
      </c>
      <c r="F7" s="7">
        <v>1</v>
      </c>
      <c r="G7" s="7">
        <v>2</v>
      </c>
      <c r="H7" s="7">
        <v>2</v>
      </c>
    </row>
    <row r="8" spans="1:8" x14ac:dyDescent="0.3">
      <c r="A8" s="37" t="s">
        <v>8</v>
      </c>
      <c r="B8" s="38">
        <v>0</v>
      </c>
      <c r="C8" s="38">
        <v>1</v>
      </c>
      <c r="D8" s="38">
        <v>2</v>
      </c>
      <c r="E8" s="38">
        <v>2</v>
      </c>
      <c r="F8" s="38">
        <v>1</v>
      </c>
      <c r="G8" s="38">
        <v>4</v>
      </c>
      <c r="H8" s="38">
        <v>3</v>
      </c>
    </row>
    <row r="9" spans="1:8" x14ac:dyDescent="0.3">
      <c r="A9" s="37" t="s">
        <v>9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</row>
    <row r="10" spans="1:8" x14ac:dyDescent="0.3">
      <c r="A10" s="32" t="s">
        <v>45</v>
      </c>
      <c r="B10" s="33"/>
      <c r="C10" s="33"/>
      <c r="D10" s="33"/>
      <c r="E10" s="33"/>
      <c r="F10" s="33"/>
      <c r="G10" s="33"/>
      <c r="H10" s="34"/>
    </row>
    <row r="11" spans="1:8" x14ac:dyDescent="0.3">
      <c r="A11" s="40" t="s">
        <v>11</v>
      </c>
      <c r="B11" s="18">
        <v>1</v>
      </c>
      <c r="C11" s="18">
        <v>1</v>
      </c>
      <c r="D11" s="18">
        <v>3</v>
      </c>
      <c r="E11" s="18">
        <v>2</v>
      </c>
      <c r="F11" s="18">
        <v>1</v>
      </c>
      <c r="G11" s="18">
        <v>1</v>
      </c>
      <c r="H11" s="18"/>
    </row>
    <row r="12" spans="1:8" x14ac:dyDescent="0.3">
      <c r="A12" s="11" t="s">
        <v>12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1</v>
      </c>
      <c r="H12" s="7"/>
    </row>
    <row r="13" spans="1:8" x14ac:dyDescent="0.3">
      <c r="A13" s="32" t="s">
        <v>13</v>
      </c>
      <c r="B13" s="33"/>
      <c r="C13" s="33"/>
      <c r="D13" s="33"/>
      <c r="E13" s="33"/>
      <c r="F13" s="33"/>
      <c r="G13" s="33"/>
      <c r="H13" s="34"/>
    </row>
    <row r="14" spans="1:8" x14ac:dyDescent="0.3">
      <c r="A14" s="16" t="s">
        <v>14</v>
      </c>
      <c r="B14" s="18">
        <v>1</v>
      </c>
      <c r="C14" s="18">
        <v>2</v>
      </c>
      <c r="D14" s="18">
        <v>5</v>
      </c>
      <c r="E14" s="18">
        <v>6</v>
      </c>
      <c r="F14" s="18">
        <v>4</v>
      </c>
      <c r="G14" s="18">
        <v>8</v>
      </c>
      <c r="H14" s="18">
        <v>9</v>
      </c>
    </row>
    <row r="15" spans="1:8" x14ac:dyDescent="0.3">
      <c r="A15" s="13" t="s">
        <v>15</v>
      </c>
      <c r="B15" s="7">
        <v>0</v>
      </c>
      <c r="C15" s="7">
        <v>2</v>
      </c>
      <c r="D15" s="7">
        <v>2</v>
      </c>
      <c r="E15" s="7">
        <v>3</v>
      </c>
      <c r="F15" s="7">
        <v>3</v>
      </c>
      <c r="G15" s="7">
        <v>3</v>
      </c>
      <c r="H15" s="7">
        <v>3</v>
      </c>
    </row>
    <row r="16" spans="1:8" x14ac:dyDescent="0.3">
      <c r="A16" s="13" t="s">
        <v>16</v>
      </c>
      <c r="B16" s="7">
        <v>1</v>
      </c>
      <c r="C16" s="7">
        <v>0</v>
      </c>
      <c r="D16" s="7">
        <v>3</v>
      </c>
      <c r="E16" s="7">
        <v>2</v>
      </c>
      <c r="F16" s="7">
        <v>0</v>
      </c>
      <c r="G16" s="7">
        <v>2</v>
      </c>
      <c r="H16" s="7">
        <v>2</v>
      </c>
    </row>
    <row r="17" spans="1:8" x14ac:dyDescent="0.3">
      <c r="A17" s="13" t="s">
        <v>17</v>
      </c>
      <c r="B17" s="7">
        <v>0</v>
      </c>
      <c r="C17" s="7">
        <v>0</v>
      </c>
      <c r="D17" s="7">
        <v>0</v>
      </c>
      <c r="E17" s="7">
        <v>1</v>
      </c>
      <c r="F17" s="7">
        <v>1</v>
      </c>
      <c r="G17" s="7">
        <v>2</v>
      </c>
      <c r="H17" s="7">
        <v>2</v>
      </c>
    </row>
    <row r="18" spans="1:8" x14ac:dyDescent="0.3">
      <c r="A18" s="13" t="s">
        <v>18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1</v>
      </c>
      <c r="H18" s="7">
        <v>2</v>
      </c>
    </row>
    <row r="19" spans="1:8" x14ac:dyDescent="0.3">
      <c r="A19" s="5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x14ac:dyDescent="0.3">
      <c r="A20" s="12" t="s">
        <v>20</v>
      </c>
      <c r="B20" s="6">
        <f>B14+B19</f>
        <v>1</v>
      </c>
      <c r="C20" s="6">
        <f t="shared" ref="C20:D20" si="0">C14+C19</f>
        <v>2</v>
      </c>
      <c r="D20" s="6">
        <f t="shared" si="0"/>
        <v>5</v>
      </c>
      <c r="E20" s="6">
        <v>6</v>
      </c>
      <c r="F20" s="6">
        <v>4</v>
      </c>
      <c r="G20" s="6">
        <v>8</v>
      </c>
      <c r="H20" s="6">
        <f>H14+H19</f>
        <v>9</v>
      </c>
    </row>
    <row r="21" spans="1:8" x14ac:dyDescent="0.3">
      <c r="A21" s="12" t="s">
        <v>46</v>
      </c>
      <c r="B21" s="7">
        <v>7</v>
      </c>
      <c r="C21" s="7">
        <v>5</v>
      </c>
      <c r="D21" s="7">
        <v>6</v>
      </c>
      <c r="E21" s="7">
        <v>6</v>
      </c>
      <c r="F21" s="7">
        <v>7</v>
      </c>
      <c r="G21" s="7">
        <v>10</v>
      </c>
      <c r="H21" s="7">
        <v>6</v>
      </c>
    </row>
    <row r="22" spans="1:8" x14ac:dyDescent="0.3">
      <c r="A22" s="32" t="s">
        <v>22</v>
      </c>
      <c r="B22" s="33"/>
      <c r="C22" s="33"/>
      <c r="D22" s="33"/>
      <c r="E22" s="33"/>
      <c r="F22" s="33"/>
      <c r="G22" s="33"/>
      <c r="H22" s="34"/>
    </row>
    <row r="23" spans="1:8" x14ac:dyDescent="0.3">
      <c r="A23" s="19" t="s">
        <v>23</v>
      </c>
      <c r="B23" s="7">
        <v>0</v>
      </c>
      <c r="C23" s="7">
        <v>0</v>
      </c>
      <c r="D23" s="7">
        <v>2</v>
      </c>
      <c r="E23" s="7">
        <v>2</v>
      </c>
      <c r="F23" s="7">
        <v>1</v>
      </c>
      <c r="G23" s="7">
        <v>3</v>
      </c>
      <c r="H23" s="7">
        <v>2</v>
      </c>
    </row>
    <row r="24" spans="1:8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8" x14ac:dyDescent="0.3">
      <c r="A25" s="19" t="s">
        <v>25</v>
      </c>
      <c r="B25" s="22" t="s">
        <v>0</v>
      </c>
      <c r="C25" s="22" t="s">
        <v>0</v>
      </c>
      <c r="D25" s="22">
        <v>0.5</v>
      </c>
      <c r="E25" s="22">
        <v>1</v>
      </c>
      <c r="F25" s="22">
        <v>0</v>
      </c>
      <c r="G25" s="23">
        <f>2/G23</f>
        <v>0.66666666666666663</v>
      </c>
      <c r="H25" s="41"/>
    </row>
    <row r="26" spans="1:8" x14ac:dyDescent="0.3">
      <c r="A26" s="20" t="s">
        <v>26</v>
      </c>
      <c r="B26" s="24">
        <v>0.72</v>
      </c>
      <c r="C26" s="24">
        <v>0.71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41"/>
    </row>
    <row r="27" spans="1:8" x14ac:dyDescent="0.3">
      <c r="A27" s="19" t="s">
        <v>28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1</v>
      </c>
      <c r="H27" s="42">
        <v>1</v>
      </c>
    </row>
    <row r="28" spans="1:8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8" x14ac:dyDescent="0.3">
      <c r="A29" s="19" t="s">
        <v>30</v>
      </c>
      <c r="B29" s="22" t="s">
        <v>0</v>
      </c>
      <c r="C29" s="22" t="s">
        <v>0</v>
      </c>
      <c r="D29" s="22" t="s">
        <v>0</v>
      </c>
      <c r="E29" s="22" t="s">
        <v>0</v>
      </c>
      <c r="F29" s="22" t="s">
        <v>0</v>
      </c>
      <c r="G29" s="23">
        <f>1/G27</f>
        <v>1</v>
      </c>
      <c r="H29" s="41"/>
    </row>
    <row r="30" spans="1:8" x14ac:dyDescent="0.3">
      <c r="A30" s="20" t="s">
        <v>31</v>
      </c>
      <c r="B30" s="24">
        <v>0.67</v>
      </c>
      <c r="C30" s="24">
        <v>0.64</v>
      </c>
      <c r="D30" s="24">
        <v>0.8</v>
      </c>
      <c r="E30" s="24">
        <v>0.76800000000000002</v>
      </c>
      <c r="F30" s="24">
        <v>0.77270000000000005</v>
      </c>
      <c r="G30" s="24">
        <f>46/G28</f>
        <v>0.71875</v>
      </c>
      <c r="H30" s="41"/>
    </row>
    <row r="31" spans="1:8" x14ac:dyDescent="0.3">
      <c r="A31" s="32" t="s">
        <v>32</v>
      </c>
      <c r="B31" s="33"/>
      <c r="C31" s="33"/>
      <c r="D31" s="33"/>
      <c r="E31" s="33"/>
      <c r="F31" s="33"/>
      <c r="G31" s="33"/>
      <c r="H31" s="34"/>
    </row>
    <row r="32" spans="1:8" x14ac:dyDescent="0.3">
      <c r="A32" s="25" t="s">
        <v>47</v>
      </c>
      <c r="B32" s="7" t="s">
        <v>0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>
        <v>0</v>
      </c>
    </row>
    <row r="33" spans="1:8" x14ac:dyDescent="0.3">
      <c r="A33" s="25" t="s">
        <v>48</v>
      </c>
      <c r="B33" s="7" t="s">
        <v>0</v>
      </c>
      <c r="C33" s="7">
        <v>5</v>
      </c>
      <c r="D33" s="7">
        <v>3</v>
      </c>
      <c r="E33" s="7">
        <v>0</v>
      </c>
      <c r="F33" s="7">
        <v>3</v>
      </c>
      <c r="G33" s="7">
        <v>3</v>
      </c>
      <c r="H33" s="7">
        <v>1</v>
      </c>
    </row>
    <row r="34" spans="1:8" ht="26.4" x14ac:dyDescent="0.3">
      <c r="A34" s="26" t="s">
        <v>49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32" t="s">
        <v>36</v>
      </c>
      <c r="B35" s="33"/>
      <c r="C35" s="33"/>
      <c r="D35" s="33"/>
      <c r="E35" s="33"/>
      <c r="F35" s="33"/>
      <c r="G35" s="33"/>
      <c r="H35" s="34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1</v>
      </c>
      <c r="H37" s="7">
        <v>2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 t="s">
        <v>0</v>
      </c>
      <c r="C39" s="22" t="s">
        <v>0</v>
      </c>
      <c r="D39" s="22" t="s">
        <v>0</v>
      </c>
      <c r="E39" s="22" t="s">
        <v>0</v>
      </c>
      <c r="F39" s="22" t="s">
        <v>0</v>
      </c>
      <c r="G39" s="22">
        <v>0</v>
      </c>
      <c r="H39" s="22">
        <v>0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 t="s">
        <v>0</v>
      </c>
      <c r="C41" s="22" t="s">
        <v>0</v>
      </c>
      <c r="D41" s="22" t="s">
        <v>0</v>
      </c>
      <c r="E41" s="22" t="s">
        <v>0</v>
      </c>
      <c r="F41" s="22" t="s">
        <v>0</v>
      </c>
      <c r="G41" s="22">
        <v>0</v>
      </c>
      <c r="H41" s="22">
        <f>1/H37</f>
        <v>0.5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BB3E-A817-4487-AA75-4384ECA03B7C}">
  <dimension ref="A1:H43"/>
  <sheetViews>
    <sheetView workbookViewId="0">
      <selection activeCell="L10" sqref="L10"/>
    </sheetView>
  </sheetViews>
  <sheetFormatPr defaultColWidth="9.109375" defaultRowHeight="14.4" x14ac:dyDescent="0.3"/>
  <cols>
    <col min="1" max="1" width="38.33203125" style="2" customWidth="1"/>
    <col min="2" max="3" width="7.33203125" style="2" customWidth="1"/>
    <col min="4" max="8" width="7.33203125" style="31" customWidth="1"/>
    <col min="9" max="16384" width="9.109375" style="2"/>
  </cols>
  <sheetData>
    <row r="1" spans="1:8" ht="21" x14ac:dyDescent="0.3">
      <c r="A1" s="1" t="s">
        <v>50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2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3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x14ac:dyDescent="0.3">
      <c r="A4" s="5" t="s">
        <v>4</v>
      </c>
      <c r="B4" s="7">
        <v>38</v>
      </c>
      <c r="C4" s="7">
        <v>57</v>
      </c>
      <c r="D4" s="7">
        <v>59</v>
      </c>
      <c r="E4" s="7">
        <v>107</v>
      </c>
      <c r="F4" s="7">
        <v>127</v>
      </c>
      <c r="G4" s="7">
        <v>125</v>
      </c>
      <c r="H4" s="7">
        <v>200</v>
      </c>
    </row>
    <row r="5" spans="1:8" x14ac:dyDescent="0.3">
      <c r="A5" s="5" t="s">
        <v>5</v>
      </c>
      <c r="B5" s="7">
        <v>26</v>
      </c>
      <c r="C5" s="7">
        <v>40</v>
      </c>
      <c r="D5" s="7">
        <v>47</v>
      </c>
      <c r="E5" s="7">
        <v>78</v>
      </c>
      <c r="F5" s="7">
        <v>100</v>
      </c>
      <c r="G5" s="7">
        <v>95</v>
      </c>
      <c r="H5" s="7">
        <v>140</v>
      </c>
    </row>
    <row r="6" spans="1:8" x14ac:dyDescent="0.3">
      <c r="A6" s="5" t="s">
        <v>6</v>
      </c>
      <c r="B6" s="7">
        <v>2</v>
      </c>
      <c r="C6" s="7">
        <v>8</v>
      </c>
      <c r="D6" s="7">
        <v>6</v>
      </c>
      <c r="E6" s="7">
        <v>12</v>
      </c>
      <c r="F6" s="7">
        <v>20</v>
      </c>
      <c r="G6" s="7">
        <v>18</v>
      </c>
      <c r="H6" s="7">
        <v>22</v>
      </c>
    </row>
    <row r="7" spans="1:8" x14ac:dyDescent="0.3">
      <c r="A7" s="5" t="s">
        <v>7</v>
      </c>
      <c r="B7" s="7">
        <v>0</v>
      </c>
      <c r="C7" s="7">
        <v>2</v>
      </c>
      <c r="D7" s="7">
        <v>3</v>
      </c>
      <c r="E7" s="7">
        <v>5</v>
      </c>
      <c r="F7" s="7">
        <v>10</v>
      </c>
      <c r="G7" s="7">
        <v>7</v>
      </c>
      <c r="H7" s="7">
        <v>5</v>
      </c>
    </row>
    <row r="8" spans="1:8" x14ac:dyDescent="0.3">
      <c r="A8" s="37" t="s">
        <v>8</v>
      </c>
      <c r="B8" s="9">
        <v>6</v>
      </c>
      <c r="C8" s="9">
        <v>9</v>
      </c>
      <c r="D8" s="9">
        <v>4</v>
      </c>
      <c r="E8" s="9">
        <v>16</v>
      </c>
      <c r="F8" s="9">
        <v>27</v>
      </c>
      <c r="G8" s="9">
        <v>15</v>
      </c>
      <c r="H8" s="9">
        <v>19</v>
      </c>
    </row>
    <row r="9" spans="1:8" x14ac:dyDescent="0.3">
      <c r="A9" s="37" t="s">
        <v>9</v>
      </c>
      <c r="B9" s="9">
        <v>1</v>
      </c>
      <c r="C9" s="9">
        <v>0</v>
      </c>
      <c r="D9" s="9">
        <v>2</v>
      </c>
      <c r="E9" s="9">
        <v>0</v>
      </c>
      <c r="F9" s="9">
        <v>1</v>
      </c>
      <c r="G9" s="9">
        <v>0</v>
      </c>
      <c r="H9" s="9">
        <v>0</v>
      </c>
    </row>
    <row r="10" spans="1:8" x14ac:dyDescent="0.3">
      <c r="A10" s="10" t="s">
        <v>10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1" t="s">
        <v>11</v>
      </c>
      <c r="B11" s="7">
        <v>4</v>
      </c>
      <c r="C11" s="7">
        <v>5</v>
      </c>
      <c r="D11" s="7">
        <v>2</v>
      </c>
      <c r="E11" s="7">
        <v>11</v>
      </c>
      <c r="F11" s="7">
        <v>10</v>
      </c>
      <c r="G11" s="7">
        <v>8</v>
      </c>
      <c r="H11" s="7"/>
    </row>
    <row r="12" spans="1:8" x14ac:dyDescent="0.3">
      <c r="A12" s="11" t="s">
        <v>12</v>
      </c>
      <c r="B12" s="7">
        <v>1</v>
      </c>
      <c r="C12" s="7">
        <v>0</v>
      </c>
      <c r="D12" s="7">
        <v>0</v>
      </c>
      <c r="E12" s="7">
        <v>0</v>
      </c>
      <c r="F12" s="7">
        <v>3</v>
      </c>
      <c r="G12" s="7">
        <v>2</v>
      </c>
      <c r="H12" s="7"/>
    </row>
    <row r="13" spans="1:8" x14ac:dyDescent="0.3">
      <c r="A13" s="10" t="s">
        <v>13</v>
      </c>
      <c r="B13" s="10"/>
      <c r="C13" s="10"/>
      <c r="D13" s="10"/>
      <c r="E13" s="10"/>
      <c r="F13" s="10"/>
      <c r="G13" s="10"/>
      <c r="H13" s="10"/>
    </row>
    <row r="14" spans="1:8" x14ac:dyDescent="0.3">
      <c r="A14" s="12" t="s">
        <v>51</v>
      </c>
      <c r="B14" s="7">
        <v>19</v>
      </c>
      <c r="C14" s="7">
        <v>22</v>
      </c>
      <c r="D14" s="7">
        <v>25</v>
      </c>
      <c r="E14" s="7">
        <v>41</v>
      </c>
      <c r="F14" s="7">
        <v>56</v>
      </c>
      <c r="G14" s="7">
        <v>56</v>
      </c>
      <c r="H14" s="7">
        <v>62</v>
      </c>
    </row>
    <row r="15" spans="1:8" x14ac:dyDescent="0.3">
      <c r="A15" s="13" t="s">
        <v>15</v>
      </c>
      <c r="B15" s="7">
        <v>6</v>
      </c>
      <c r="C15" s="7">
        <v>10</v>
      </c>
      <c r="D15" s="7">
        <v>3</v>
      </c>
      <c r="E15" s="7">
        <v>17</v>
      </c>
      <c r="F15" s="7">
        <v>21</v>
      </c>
      <c r="G15" s="7">
        <v>18</v>
      </c>
      <c r="H15" s="7">
        <v>22</v>
      </c>
    </row>
    <row r="16" spans="1:8" x14ac:dyDescent="0.3">
      <c r="A16" s="13" t="s">
        <v>16</v>
      </c>
      <c r="B16" s="7">
        <v>6</v>
      </c>
      <c r="C16" s="7">
        <v>4</v>
      </c>
      <c r="D16" s="7">
        <v>9</v>
      </c>
      <c r="E16" s="7">
        <v>7</v>
      </c>
      <c r="F16" s="7">
        <v>14</v>
      </c>
      <c r="G16" s="7">
        <v>14</v>
      </c>
      <c r="H16" s="7">
        <v>18</v>
      </c>
    </row>
    <row r="17" spans="1:8" x14ac:dyDescent="0.3">
      <c r="A17" s="13" t="s">
        <v>17</v>
      </c>
      <c r="B17" s="7">
        <v>2</v>
      </c>
      <c r="C17" s="7">
        <v>5</v>
      </c>
      <c r="D17" s="7">
        <v>9</v>
      </c>
      <c r="E17" s="7">
        <v>10</v>
      </c>
      <c r="F17" s="7">
        <v>13</v>
      </c>
      <c r="G17" s="7">
        <v>13</v>
      </c>
      <c r="H17" s="7">
        <v>13</v>
      </c>
    </row>
    <row r="18" spans="1:8" ht="15" thickBot="1" x14ac:dyDescent="0.35">
      <c r="A18" s="14" t="s">
        <v>18</v>
      </c>
      <c r="B18" s="15">
        <v>5</v>
      </c>
      <c r="C18" s="15">
        <v>3</v>
      </c>
      <c r="D18" s="15">
        <v>4</v>
      </c>
      <c r="E18" s="15">
        <v>7</v>
      </c>
      <c r="F18" s="15">
        <v>8</v>
      </c>
      <c r="G18" s="15">
        <v>11</v>
      </c>
      <c r="H18" s="15">
        <v>9</v>
      </c>
    </row>
    <row r="19" spans="1:8" x14ac:dyDescent="0.3">
      <c r="A19" s="35" t="s">
        <v>19</v>
      </c>
      <c r="B19" s="18">
        <v>3</v>
      </c>
      <c r="C19" s="18">
        <v>3</v>
      </c>
      <c r="D19" s="18">
        <v>2</v>
      </c>
      <c r="E19" s="18">
        <v>2</v>
      </c>
      <c r="F19" s="18">
        <v>3</v>
      </c>
      <c r="G19" s="18">
        <v>3</v>
      </c>
      <c r="H19" s="18">
        <v>1</v>
      </c>
    </row>
    <row r="20" spans="1:8" x14ac:dyDescent="0.3">
      <c r="A20" s="35" t="s">
        <v>20</v>
      </c>
      <c r="B20" s="36">
        <f t="shared" ref="B20:D20" si="0">B14+B19</f>
        <v>22</v>
      </c>
      <c r="C20" s="36">
        <f t="shared" si="0"/>
        <v>25</v>
      </c>
      <c r="D20" s="36">
        <f t="shared" si="0"/>
        <v>27</v>
      </c>
      <c r="E20" s="36">
        <v>43</v>
      </c>
      <c r="F20" s="36">
        <v>59</v>
      </c>
      <c r="G20" s="36">
        <v>59</v>
      </c>
      <c r="H20" s="36">
        <f>H14+H19</f>
        <v>63</v>
      </c>
    </row>
    <row r="21" spans="1:8" x14ac:dyDescent="0.3">
      <c r="A21" s="12" t="s">
        <v>21</v>
      </c>
      <c r="B21" s="7">
        <v>7</v>
      </c>
      <c r="C21" s="7">
        <v>16</v>
      </c>
      <c r="D21" s="7">
        <v>12</v>
      </c>
      <c r="E21" s="7">
        <v>8</v>
      </c>
      <c r="F21" s="7">
        <v>9</v>
      </c>
      <c r="G21" s="7">
        <v>10</v>
      </c>
      <c r="H21" s="7">
        <v>12</v>
      </c>
    </row>
    <row r="22" spans="1:8" x14ac:dyDescent="0.3">
      <c r="A22" s="10" t="s">
        <v>22</v>
      </c>
      <c r="B22" s="10"/>
      <c r="C22" s="10"/>
      <c r="D22" s="10"/>
      <c r="E22" s="10"/>
      <c r="F22" s="10"/>
      <c r="G22" s="10"/>
      <c r="H22" s="10"/>
    </row>
    <row r="23" spans="1:8" x14ac:dyDescent="0.3">
      <c r="A23" s="19" t="s">
        <v>23</v>
      </c>
      <c r="B23" s="7">
        <v>5</v>
      </c>
      <c r="C23" s="7">
        <v>9</v>
      </c>
      <c r="D23" s="7">
        <v>3</v>
      </c>
      <c r="E23" s="7">
        <v>14</v>
      </c>
      <c r="F23" s="7">
        <v>20</v>
      </c>
      <c r="G23" s="7">
        <v>10</v>
      </c>
      <c r="H23" s="7">
        <v>17</v>
      </c>
    </row>
    <row r="24" spans="1:8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8" x14ac:dyDescent="0.3">
      <c r="A25" s="19" t="s">
        <v>25</v>
      </c>
      <c r="B25" s="22">
        <v>0.8</v>
      </c>
      <c r="C25" s="22">
        <v>0.67</v>
      </c>
      <c r="D25" s="22">
        <v>1</v>
      </c>
      <c r="E25" s="22">
        <v>0.35699999999999998</v>
      </c>
      <c r="F25" s="22">
        <v>0.75</v>
      </c>
      <c r="G25" s="43">
        <f>7/G23</f>
        <v>0.7</v>
      </c>
      <c r="H25" s="7"/>
    </row>
    <row r="26" spans="1:8" x14ac:dyDescent="0.3">
      <c r="A26" s="20" t="s">
        <v>26</v>
      </c>
      <c r="B26" s="24">
        <v>0.72</v>
      </c>
      <c r="C26" s="24">
        <v>0.71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7"/>
    </row>
    <row r="27" spans="1:8" x14ac:dyDescent="0.3">
      <c r="A27" s="19" t="s">
        <v>28</v>
      </c>
      <c r="B27" s="7">
        <v>0</v>
      </c>
      <c r="C27" s="7">
        <v>0</v>
      </c>
      <c r="D27" s="7">
        <v>1</v>
      </c>
      <c r="E27" s="7">
        <v>2</v>
      </c>
      <c r="F27" s="7">
        <v>7</v>
      </c>
      <c r="G27" s="7">
        <v>5</v>
      </c>
      <c r="H27" s="7">
        <v>2</v>
      </c>
    </row>
    <row r="28" spans="1:8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8" x14ac:dyDescent="0.3">
      <c r="A29" s="19" t="s">
        <v>30</v>
      </c>
      <c r="B29" s="22" t="s">
        <v>0</v>
      </c>
      <c r="C29" s="22" t="s">
        <v>0</v>
      </c>
      <c r="D29" s="22">
        <v>1</v>
      </c>
      <c r="E29" s="22">
        <v>1</v>
      </c>
      <c r="F29" s="22">
        <v>0.85709999999999997</v>
      </c>
      <c r="G29" s="43">
        <f>5/G27</f>
        <v>1</v>
      </c>
      <c r="H29" s="7"/>
    </row>
    <row r="30" spans="1:8" x14ac:dyDescent="0.3">
      <c r="A30" s="20" t="s">
        <v>31</v>
      </c>
      <c r="B30" s="24">
        <v>0.67</v>
      </c>
      <c r="C30" s="24">
        <v>0.64</v>
      </c>
      <c r="D30" s="24">
        <v>0.8</v>
      </c>
      <c r="E30" s="24">
        <v>0.76800000000000002</v>
      </c>
      <c r="F30" s="24">
        <v>0.77270000000000005</v>
      </c>
      <c r="G30" s="24">
        <f>46/G28</f>
        <v>0.71875</v>
      </c>
      <c r="H30" s="7"/>
    </row>
    <row r="31" spans="1:8" x14ac:dyDescent="0.3">
      <c r="A31" s="10" t="s">
        <v>32</v>
      </c>
      <c r="B31" s="10"/>
      <c r="C31" s="10"/>
      <c r="D31" s="10"/>
      <c r="E31" s="10"/>
      <c r="F31" s="10"/>
      <c r="G31" s="10"/>
      <c r="H31" s="10"/>
    </row>
    <row r="32" spans="1:8" x14ac:dyDescent="0.3">
      <c r="A32" s="25" t="s">
        <v>33</v>
      </c>
      <c r="B32" s="7">
        <v>1</v>
      </c>
      <c r="C32" s="7">
        <v>6</v>
      </c>
      <c r="D32" s="7">
        <v>4</v>
      </c>
      <c r="E32" s="7">
        <v>7</v>
      </c>
      <c r="F32" s="7">
        <v>7</v>
      </c>
      <c r="G32" s="7">
        <v>8</v>
      </c>
      <c r="H32" s="7">
        <v>13</v>
      </c>
    </row>
    <row r="33" spans="1:8" x14ac:dyDescent="0.3">
      <c r="A33" s="25" t="s">
        <v>34</v>
      </c>
      <c r="B33" s="7">
        <v>9</v>
      </c>
      <c r="C33" s="7">
        <v>2</v>
      </c>
      <c r="D33" s="7">
        <v>7</v>
      </c>
      <c r="E33" s="7">
        <v>9</v>
      </c>
      <c r="F33" s="7">
        <v>5</v>
      </c>
      <c r="G33" s="7">
        <v>5</v>
      </c>
      <c r="H33" s="7">
        <v>3</v>
      </c>
    </row>
    <row r="34" spans="1:8" ht="26.4" x14ac:dyDescent="0.3">
      <c r="A34" s="26" t="s">
        <v>35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10" t="s">
        <v>36</v>
      </c>
      <c r="B35" s="10"/>
      <c r="C35" s="10"/>
      <c r="D35" s="10"/>
      <c r="E35" s="10"/>
      <c r="F35" s="10"/>
      <c r="G35" s="10"/>
      <c r="H35" s="10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0</v>
      </c>
      <c r="C37" s="7">
        <v>1</v>
      </c>
      <c r="D37" s="7">
        <v>1</v>
      </c>
      <c r="E37" s="7">
        <v>3</v>
      </c>
      <c r="F37" s="7">
        <v>3</v>
      </c>
      <c r="G37" s="7">
        <v>6</v>
      </c>
      <c r="H37" s="7">
        <v>8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 t="s">
        <v>0</v>
      </c>
      <c r="C39" s="22">
        <v>1</v>
      </c>
      <c r="D39" s="22">
        <v>0</v>
      </c>
      <c r="E39" s="22">
        <v>1</v>
      </c>
      <c r="F39" s="22">
        <v>0.33</v>
      </c>
      <c r="G39" s="22">
        <v>0.67</v>
      </c>
      <c r="H39" s="22">
        <f>4/H37</f>
        <v>0.5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 t="s">
        <v>0</v>
      </c>
      <c r="C41" s="22">
        <v>1</v>
      </c>
      <c r="D41" s="22">
        <v>1</v>
      </c>
      <c r="E41" s="22">
        <v>1</v>
      </c>
      <c r="F41" s="22">
        <v>0.33</v>
      </c>
      <c r="G41" s="22">
        <v>0.83</v>
      </c>
      <c r="H41" s="22">
        <f>5/H37</f>
        <v>0.625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  <row r="43" spans="1:8" x14ac:dyDescent="0.3">
      <c r="C43" s="31"/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CF14-A319-4327-BC6F-9A7DE473B9EF}">
  <dimension ref="A1:H43"/>
  <sheetViews>
    <sheetView workbookViewId="0">
      <selection activeCell="K13" sqref="K13"/>
    </sheetView>
  </sheetViews>
  <sheetFormatPr defaultColWidth="9.21875" defaultRowHeight="14.4" x14ac:dyDescent="0.3"/>
  <cols>
    <col min="1" max="1" width="38.21875" style="2" customWidth="1"/>
    <col min="2" max="3" width="7.21875" style="2" customWidth="1"/>
    <col min="4" max="8" width="7.21875" style="31" customWidth="1"/>
    <col min="9" max="16384" width="9.21875" style="2"/>
  </cols>
  <sheetData>
    <row r="1" spans="1:8" ht="21" x14ac:dyDescent="0.3">
      <c r="A1" s="1" t="s">
        <v>52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2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3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x14ac:dyDescent="0.3">
      <c r="A4" s="5" t="s">
        <v>4</v>
      </c>
      <c r="B4" s="7">
        <v>11</v>
      </c>
      <c r="C4" s="7">
        <v>16</v>
      </c>
      <c r="D4" s="7">
        <v>9</v>
      </c>
      <c r="E4" s="7">
        <v>28</v>
      </c>
      <c r="F4" s="7">
        <v>29</v>
      </c>
      <c r="G4" s="7">
        <v>23</v>
      </c>
      <c r="H4" s="7">
        <v>36</v>
      </c>
    </row>
    <row r="5" spans="1:8" x14ac:dyDescent="0.3">
      <c r="A5" s="5" t="s">
        <v>5</v>
      </c>
      <c r="B5" s="7">
        <v>7</v>
      </c>
      <c r="C5" s="7">
        <v>11</v>
      </c>
      <c r="D5" s="7">
        <v>5</v>
      </c>
      <c r="E5" s="7">
        <v>17</v>
      </c>
      <c r="F5" s="7">
        <v>15</v>
      </c>
      <c r="G5" s="7">
        <v>7</v>
      </c>
      <c r="H5" s="7">
        <v>9</v>
      </c>
    </row>
    <row r="6" spans="1:8" x14ac:dyDescent="0.3">
      <c r="A6" s="5" t="s">
        <v>6</v>
      </c>
      <c r="B6" s="7">
        <v>4</v>
      </c>
      <c r="C6" s="7">
        <v>3</v>
      </c>
      <c r="D6" s="7">
        <v>5</v>
      </c>
      <c r="E6" s="7">
        <v>6</v>
      </c>
      <c r="F6" s="7">
        <v>5</v>
      </c>
      <c r="G6" s="7">
        <v>7</v>
      </c>
      <c r="H6" s="7">
        <v>14</v>
      </c>
    </row>
    <row r="7" spans="1:8" x14ac:dyDescent="0.3">
      <c r="A7" s="5" t="s">
        <v>7</v>
      </c>
      <c r="B7" s="7">
        <v>2</v>
      </c>
      <c r="C7" s="7">
        <v>0</v>
      </c>
      <c r="D7" s="7">
        <v>4</v>
      </c>
      <c r="E7" s="7">
        <v>3</v>
      </c>
      <c r="F7" s="7">
        <v>1</v>
      </c>
      <c r="G7" s="7">
        <v>1</v>
      </c>
      <c r="H7" s="7">
        <v>5</v>
      </c>
    </row>
    <row r="8" spans="1:8" x14ac:dyDescent="0.3">
      <c r="A8" s="37" t="s">
        <v>8</v>
      </c>
      <c r="B8" s="9">
        <v>1</v>
      </c>
      <c r="C8" s="9">
        <v>4</v>
      </c>
      <c r="D8" s="9">
        <v>1</v>
      </c>
      <c r="E8" s="9">
        <v>3</v>
      </c>
      <c r="F8" s="9">
        <v>2</v>
      </c>
      <c r="G8" s="9">
        <v>0</v>
      </c>
      <c r="H8" s="9">
        <v>1</v>
      </c>
    </row>
    <row r="9" spans="1:8" x14ac:dyDescent="0.3">
      <c r="A9" s="37" t="s">
        <v>9</v>
      </c>
      <c r="B9" s="9">
        <v>8</v>
      </c>
      <c r="C9" s="9">
        <v>4</v>
      </c>
      <c r="D9" s="9">
        <v>4</v>
      </c>
      <c r="E9" s="9">
        <v>4</v>
      </c>
      <c r="F9" s="9">
        <v>4</v>
      </c>
      <c r="G9" s="9">
        <v>2</v>
      </c>
      <c r="H9" s="9">
        <v>5</v>
      </c>
    </row>
    <row r="10" spans="1:8" x14ac:dyDescent="0.3">
      <c r="A10" s="10" t="s">
        <v>10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1" t="s">
        <v>11</v>
      </c>
      <c r="B11" s="7">
        <v>11</v>
      </c>
      <c r="C11" s="7">
        <v>4</v>
      </c>
      <c r="D11" s="7">
        <v>8</v>
      </c>
      <c r="E11" s="7">
        <v>5</v>
      </c>
      <c r="F11" s="7">
        <v>6</v>
      </c>
      <c r="G11" s="7">
        <v>8</v>
      </c>
      <c r="H11" s="7"/>
    </row>
    <row r="12" spans="1:8" x14ac:dyDescent="0.3">
      <c r="A12" s="11" t="s">
        <v>12</v>
      </c>
      <c r="B12" s="7">
        <v>1</v>
      </c>
      <c r="C12" s="7">
        <v>6</v>
      </c>
      <c r="D12" s="7">
        <v>0</v>
      </c>
      <c r="E12" s="7">
        <v>1</v>
      </c>
      <c r="F12" s="7">
        <v>1</v>
      </c>
      <c r="G12" s="7">
        <v>0</v>
      </c>
      <c r="H12" s="7"/>
    </row>
    <row r="13" spans="1:8" x14ac:dyDescent="0.3">
      <c r="A13" s="10" t="s">
        <v>13</v>
      </c>
      <c r="B13" s="10"/>
      <c r="C13" s="10"/>
      <c r="D13" s="10"/>
      <c r="E13" s="10"/>
      <c r="F13" s="10"/>
      <c r="G13" s="10"/>
      <c r="H13" s="10"/>
    </row>
    <row r="14" spans="1:8" x14ac:dyDescent="0.3">
      <c r="A14" s="12" t="s">
        <v>53</v>
      </c>
      <c r="B14" s="7">
        <v>13</v>
      </c>
      <c r="C14" s="7">
        <v>17</v>
      </c>
      <c r="D14" s="7">
        <v>12</v>
      </c>
      <c r="E14" s="7">
        <v>10</v>
      </c>
      <c r="F14" s="7">
        <v>7</v>
      </c>
      <c r="G14" s="7">
        <v>8</v>
      </c>
      <c r="H14" s="7">
        <v>6</v>
      </c>
    </row>
    <row r="15" spans="1:8" x14ac:dyDescent="0.3">
      <c r="A15" s="13" t="s">
        <v>15</v>
      </c>
      <c r="B15" s="7">
        <v>1</v>
      </c>
      <c r="C15" s="7">
        <v>4</v>
      </c>
      <c r="D15" s="7">
        <v>1</v>
      </c>
      <c r="E15" s="7">
        <v>3</v>
      </c>
      <c r="F15" s="7">
        <v>2</v>
      </c>
      <c r="G15" s="7">
        <v>3</v>
      </c>
      <c r="H15" s="7">
        <v>1</v>
      </c>
    </row>
    <row r="16" spans="1:8" x14ac:dyDescent="0.3">
      <c r="A16" s="13" t="s">
        <v>16</v>
      </c>
      <c r="B16" s="7">
        <v>4</v>
      </c>
      <c r="C16" s="7">
        <v>3</v>
      </c>
      <c r="D16" s="7">
        <v>2</v>
      </c>
      <c r="E16" s="7">
        <v>1</v>
      </c>
      <c r="F16" s="7">
        <v>2</v>
      </c>
      <c r="G16" s="7">
        <v>0</v>
      </c>
      <c r="H16" s="7">
        <v>1</v>
      </c>
    </row>
    <row r="17" spans="1:8" x14ac:dyDescent="0.3">
      <c r="A17" s="13" t="s">
        <v>17</v>
      </c>
      <c r="B17" s="7">
        <v>5</v>
      </c>
      <c r="C17" s="7">
        <v>7</v>
      </c>
      <c r="D17" s="7">
        <v>5</v>
      </c>
      <c r="E17" s="7">
        <v>2</v>
      </c>
      <c r="F17" s="7">
        <v>0</v>
      </c>
      <c r="G17" s="7">
        <v>3</v>
      </c>
      <c r="H17" s="7">
        <v>2</v>
      </c>
    </row>
    <row r="18" spans="1:8" ht="15" thickBot="1" x14ac:dyDescent="0.35">
      <c r="A18" s="14" t="s">
        <v>18</v>
      </c>
      <c r="B18" s="15">
        <v>3</v>
      </c>
      <c r="C18" s="15">
        <v>3</v>
      </c>
      <c r="D18" s="15">
        <v>4</v>
      </c>
      <c r="E18" s="15">
        <v>4</v>
      </c>
      <c r="F18" s="15">
        <v>3</v>
      </c>
      <c r="G18" s="15">
        <v>2</v>
      </c>
      <c r="H18" s="15">
        <v>2</v>
      </c>
    </row>
    <row r="19" spans="1:8" x14ac:dyDescent="0.3">
      <c r="A19" s="35" t="s">
        <v>19</v>
      </c>
      <c r="B19" s="18">
        <v>30</v>
      </c>
      <c r="C19" s="18">
        <v>28</v>
      </c>
      <c r="D19" s="18">
        <v>25</v>
      </c>
      <c r="E19" s="18">
        <v>16</v>
      </c>
      <c r="F19" s="18">
        <v>18</v>
      </c>
      <c r="G19" s="18">
        <v>17</v>
      </c>
      <c r="H19" s="18">
        <v>14</v>
      </c>
    </row>
    <row r="20" spans="1:8" x14ac:dyDescent="0.3">
      <c r="A20" s="35" t="s">
        <v>20</v>
      </c>
      <c r="B20" s="36">
        <f t="shared" ref="B20:D20" si="0">B14+B19</f>
        <v>43</v>
      </c>
      <c r="C20" s="36">
        <f t="shared" si="0"/>
        <v>45</v>
      </c>
      <c r="D20" s="36">
        <f t="shared" si="0"/>
        <v>37</v>
      </c>
      <c r="E20" s="36">
        <v>26</v>
      </c>
      <c r="F20" s="36">
        <v>25</v>
      </c>
      <c r="G20" s="36">
        <v>25</v>
      </c>
      <c r="H20" s="36">
        <f>H14+H19</f>
        <v>20</v>
      </c>
    </row>
    <row r="21" spans="1:8" x14ac:dyDescent="0.3">
      <c r="A21" s="12" t="s">
        <v>21</v>
      </c>
      <c r="B21" s="7">
        <v>6</v>
      </c>
      <c r="C21" s="7">
        <v>11</v>
      </c>
      <c r="D21" s="7">
        <v>11</v>
      </c>
      <c r="E21" s="7">
        <v>9</v>
      </c>
      <c r="F21" s="7">
        <v>4</v>
      </c>
      <c r="G21" s="7">
        <v>1</v>
      </c>
      <c r="H21" s="7">
        <v>0</v>
      </c>
    </row>
    <row r="22" spans="1:8" x14ac:dyDescent="0.3">
      <c r="A22" s="10" t="s">
        <v>22</v>
      </c>
      <c r="B22" s="10"/>
      <c r="C22" s="10"/>
      <c r="D22" s="10"/>
      <c r="E22" s="10"/>
      <c r="F22" s="10"/>
      <c r="G22" s="10"/>
      <c r="H22" s="10"/>
    </row>
    <row r="23" spans="1:8" x14ac:dyDescent="0.3">
      <c r="A23" s="19" t="s">
        <v>23</v>
      </c>
      <c r="B23" s="7">
        <v>1</v>
      </c>
      <c r="C23" s="7">
        <v>3</v>
      </c>
      <c r="D23" s="7">
        <v>1</v>
      </c>
      <c r="E23" s="7">
        <v>3</v>
      </c>
      <c r="F23" s="7">
        <v>2</v>
      </c>
      <c r="G23" s="7">
        <v>0</v>
      </c>
      <c r="H23" s="7">
        <v>0</v>
      </c>
    </row>
    <row r="24" spans="1:8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8" x14ac:dyDescent="0.3">
      <c r="A25" s="19" t="s">
        <v>25</v>
      </c>
      <c r="B25" s="22">
        <v>1</v>
      </c>
      <c r="C25" s="22">
        <v>0.67</v>
      </c>
      <c r="D25" s="22">
        <v>0</v>
      </c>
      <c r="E25" s="22">
        <v>0.33300000000000002</v>
      </c>
      <c r="F25" s="22">
        <v>0</v>
      </c>
      <c r="G25" s="7" t="s">
        <v>0</v>
      </c>
      <c r="H25" s="7" t="s">
        <v>0</v>
      </c>
    </row>
    <row r="26" spans="1:8" x14ac:dyDescent="0.3">
      <c r="A26" s="20" t="s">
        <v>26</v>
      </c>
      <c r="B26" s="24">
        <v>0.72</v>
      </c>
      <c r="C26" s="24">
        <v>0.71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7"/>
    </row>
    <row r="27" spans="1:8" x14ac:dyDescent="0.3">
      <c r="A27" s="19" t="s">
        <v>28</v>
      </c>
      <c r="B27" s="7">
        <v>0</v>
      </c>
      <c r="C27" s="7">
        <v>1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</row>
    <row r="28" spans="1:8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8" x14ac:dyDescent="0.3">
      <c r="A29" s="19" t="s">
        <v>30</v>
      </c>
      <c r="B29" s="22" t="s">
        <v>0</v>
      </c>
      <c r="C29" s="22">
        <v>0</v>
      </c>
      <c r="D29" s="22" t="s">
        <v>0</v>
      </c>
      <c r="E29" s="22" t="s">
        <v>0</v>
      </c>
      <c r="F29" s="22" t="s">
        <v>0</v>
      </c>
      <c r="G29" s="7" t="s">
        <v>0</v>
      </c>
      <c r="H29" s="7"/>
    </row>
    <row r="30" spans="1:8" x14ac:dyDescent="0.3">
      <c r="A30" s="20" t="s">
        <v>31</v>
      </c>
      <c r="B30" s="24">
        <v>0.67</v>
      </c>
      <c r="C30" s="24">
        <v>0.64</v>
      </c>
      <c r="D30" s="24">
        <v>0.79700000000000004</v>
      </c>
      <c r="E30" s="24">
        <v>0.76800000000000002</v>
      </c>
      <c r="F30" s="24">
        <v>0.77270000000000005</v>
      </c>
      <c r="G30" s="24">
        <f>46/G28</f>
        <v>0.71875</v>
      </c>
      <c r="H30" s="7"/>
    </row>
    <row r="31" spans="1:8" x14ac:dyDescent="0.3">
      <c r="A31" s="10" t="s">
        <v>32</v>
      </c>
      <c r="B31" s="10"/>
      <c r="C31" s="10"/>
      <c r="D31" s="10"/>
      <c r="E31" s="10"/>
      <c r="F31" s="10"/>
      <c r="G31" s="10"/>
      <c r="H31" s="10"/>
    </row>
    <row r="32" spans="1:8" x14ac:dyDescent="0.3">
      <c r="A32" s="25" t="s">
        <v>33</v>
      </c>
      <c r="B32" s="7">
        <v>5</v>
      </c>
      <c r="C32" s="7">
        <v>8</v>
      </c>
      <c r="D32" s="7">
        <v>7</v>
      </c>
      <c r="E32" s="7">
        <v>15</v>
      </c>
      <c r="F32" s="7">
        <v>11</v>
      </c>
      <c r="G32" s="7">
        <v>2</v>
      </c>
      <c r="H32" s="7">
        <v>7</v>
      </c>
    </row>
    <row r="33" spans="1:8" x14ac:dyDescent="0.3">
      <c r="A33" s="25" t="s">
        <v>34</v>
      </c>
      <c r="B33" s="7">
        <v>1</v>
      </c>
      <c r="C33" s="7">
        <v>2</v>
      </c>
      <c r="D33" s="7">
        <v>3</v>
      </c>
      <c r="E33" s="7">
        <v>7</v>
      </c>
      <c r="F33" s="7">
        <v>4</v>
      </c>
      <c r="G33" s="7">
        <v>1</v>
      </c>
      <c r="H33" s="7">
        <v>1</v>
      </c>
    </row>
    <row r="34" spans="1:8" ht="26.4" x14ac:dyDescent="0.3">
      <c r="A34" s="26" t="s">
        <v>35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10" t="s">
        <v>36</v>
      </c>
      <c r="B35" s="10"/>
      <c r="C35" s="10"/>
      <c r="D35" s="10"/>
      <c r="E35" s="10"/>
      <c r="F35" s="10"/>
      <c r="G35" s="10"/>
      <c r="H35" s="10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1</v>
      </c>
      <c r="C37" s="7">
        <v>1</v>
      </c>
      <c r="D37" s="7">
        <v>4</v>
      </c>
      <c r="E37" s="7">
        <v>6</v>
      </c>
      <c r="F37" s="7">
        <v>3</v>
      </c>
      <c r="G37" s="7">
        <v>7</v>
      </c>
      <c r="H37" s="7">
        <v>7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>
        <v>1</v>
      </c>
      <c r="C39" s="22">
        <v>1</v>
      </c>
      <c r="D39" s="22">
        <v>1</v>
      </c>
      <c r="E39" s="22">
        <v>0.67</v>
      </c>
      <c r="F39" s="22">
        <v>1</v>
      </c>
      <c r="G39" s="22">
        <v>0.71</v>
      </c>
      <c r="H39" s="22">
        <f>6/H37</f>
        <v>0.8571428571428571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>
        <v>1</v>
      </c>
      <c r="C41" s="22">
        <v>1</v>
      </c>
      <c r="D41" s="22">
        <v>1</v>
      </c>
      <c r="E41" s="22">
        <v>0.83</v>
      </c>
      <c r="F41" s="22">
        <v>1</v>
      </c>
      <c r="G41" s="22">
        <v>0.71</v>
      </c>
      <c r="H41" s="22">
        <f>6/H37</f>
        <v>0.8571428571428571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  <row r="43" spans="1:8" x14ac:dyDescent="0.3">
      <c r="C43" s="31"/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6154-62ED-48A8-9518-0D757407F5BE}">
  <dimension ref="A1:H43"/>
  <sheetViews>
    <sheetView workbookViewId="0">
      <selection activeCell="M11" sqref="M11"/>
    </sheetView>
  </sheetViews>
  <sheetFormatPr defaultColWidth="9.109375" defaultRowHeight="14.4" x14ac:dyDescent="0.3"/>
  <cols>
    <col min="1" max="1" width="38.33203125" style="2" customWidth="1"/>
    <col min="2" max="3" width="7.33203125" style="2" customWidth="1"/>
    <col min="4" max="8" width="7.33203125" style="31" customWidth="1"/>
    <col min="9" max="16384" width="9.109375" style="2"/>
  </cols>
  <sheetData>
    <row r="1" spans="1:8" ht="21" x14ac:dyDescent="0.3">
      <c r="A1" s="1" t="s">
        <v>54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2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3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x14ac:dyDescent="0.3">
      <c r="A4" s="5" t="s">
        <v>4</v>
      </c>
      <c r="B4" s="7">
        <v>8</v>
      </c>
      <c r="C4" s="7">
        <v>9</v>
      </c>
      <c r="D4" s="7">
        <v>15</v>
      </c>
      <c r="E4" s="7">
        <v>38</v>
      </c>
      <c r="F4" s="7">
        <v>38</v>
      </c>
      <c r="G4" s="7">
        <v>48</v>
      </c>
      <c r="H4" s="7">
        <v>37</v>
      </c>
    </row>
    <row r="5" spans="1:8" x14ac:dyDescent="0.3">
      <c r="A5" s="5" t="s">
        <v>5</v>
      </c>
      <c r="B5" s="7">
        <v>5</v>
      </c>
      <c r="C5" s="7">
        <v>2</v>
      </c>
      <c r="D5" s="7">
        <v>11</v>
      </c>
      <c r="E5" s="7">
        <v>7</v>
      </c>
      <c r="F5" s="7">
        <v>8</v>
      </c>
      <c r="G5" s="7">
        <v>15</v>
      </c>
      <c r="H5" s="7">
        <v>8</v>
      </c>
    </row>
    <row r="6" spans="1:8" x14ac:dyDescent="0.3">
      <c r="A6" s="5" t="s">
        <v>6</v>
      </c>
      <c r="B6" s="7">
        <v>1</v>
      </c>
      <c r="C6" s="7">
        <v>4</v>
      </c>
      <c r="D6" s="7">
        <v>8</v>
      </c>
      <c r="E6" s="7">
        <v>8</v>
      </c>
      <c r="F6" s="7">
        <v>9</v>
      </c>
      <c r="G6" s="7">
        <v>9</v>
      </c>
      <c r="H6" s="7">
        <v>7</v>
      </c>
    </row>
    <row r="7" spans="1:8" x14ac:dyDescent="0.3">
      <c r="A7" s="5" t="s">
        <v>7</v>
      </c>
      <c r="B7" s="7">
        <v>0</v>
      </c>
      <c r="C7" s="7">
        <v>1</v>
      </c>
      <c r="D7" s="7">
        <v>3</v>
      </c>
      <c r="E7" s="7">
        <v>4</v>
      </c>
      <c r="F7" s="7">
        <v>4</v>
      </c>
      <c r="G7" s="7">
        <v>2</v>
      </c>
      <c r="H7" s="7">
        <v>0</v>
      </c>
    </row>
    <row r="8" spans="1:8" x14ac:dyDescent="0.3">
      <c r="A8" s="37" t="s">
        <v>8</v>
      </c>
      <c r="B8" s="9">
        <v>0</v>
      </c>
      <c r="C8" s="9">
        <v>0</v>
      </c>
      <c r="D8" s="9">
        <v>4</v>
      </c>
      <c r="E8" s="9">
        <v>2</v>
      </c>
      <c r="F8" s="9">
        <v>3</v>
      </c>
      <c r="G8" s="9">
        <v>3</v>
      </c>
      <c r="H8" s="9">
        <v>0</v>
      </c>
    </row>
    <row r="9" spans="1:8" x14ac:dyDescent="0.3">
      <c r="A9" s="37" t="s">
        <v>9</v>
      </c>
      <c r="B9" s="9">
        <v>3</v>
      </c>
      <c r="C9" s="9">
        <v>1</v>
      </c>
      <c r="D9" s="9">
        <v>3</v>
      </c>
      <c r="E9" s="9">
        <v>0</v>
      </c>
      <c r="F9" s="9">
        <v>0</v>
      </c>
      <c r="G9" s="9">
        <v>0</v>
      </c>
      <c r="H9" s="9">
        <v>0</v>
      </c>
    </row>
    <row r="10" spans="1:8" x14ac:dyDescent="0.3">
      <c r="A10" s="10" t="s">
        <v>10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1" t="s">
        <v>11</v>
      </c>
      <c r="B11" s="7">
        <v>4</v>
      </c>
      <c r="C11" s="7">
        <v>0</v>
      </c>
      <c r="D11" s="7">
        <v>11</v>
      </c>
      <c r="E11" s="7">
        <v>0</v>
      </c>
      <c r="F11" s="7">
        <v>1</v>
      </c>
      <c r="G11" s="7">
        <v>4</v>
      </c>
      <c r="H11" s="7"/>
    </row>
    <row r="12" spans="1:8" x14ac:dyDescent="0.3">
      <c r="A12" s="11" t="s">
        <v>12</v>
      </c>
      <c r="B12" s="7">
        <v>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/>
    </row>
    <row r="13" spans="1:8" x14ac:dyDescent="0.3">
      <c r="A13" s="44" t="s">
        <v>13</v>
      </c>
      <c r="B13" s="45"/>
      <c r="C13" s="45"/>
      <c r="D13" s="45"/>
      <c r="E13" s="45"/>
      <c r="F13" s="45"/>
      <c r="G13" s="45"/>
      <c r="H13" s="46"/>
    </row>
    <row r="14" spans="1:8" x14ac:dyDescent="0.3">
      <c r="A14" s="12" t="s">
        <v>14</v>
      </c>
      <c r="B14" s="7">
        <v>4</v>
      </c>
      <c r="C14" s="7">
        <v>2</v>
      </c>
      <c r="D14" s="7">
        <v>8</v>
      </c>
      <c r="E14" s="7">
        <v>6</v>
      </c>
      <c r="F14" s="7">
        <v>8</v>
      </c>
      <c r="G14" s="7">
        <v>7</v>
      </c>
      <c r="H14" s="7">
        <v>2</v>
      </c>
    </row>
    <row r="15" spans="1:8" x14ac:dyDescent="0.3">
      <c r="A15" s="13" t="s">
        <v>15</v>
      </c>
      <c r="B15" s="7">
        <v>0</v>
      </c>
      <c r="C15" s="7">
        <v>0</v>
      </c>
      <c r="D15" s="7">
        <v>1</v>
      </c>
      <c r="E15" s="7">
        <v>1</v>
      </c>
      <c r="F15" s="7">
        <v>0</v>
      </c>
      <c r="G15" s="7">
        <v>3</v>
      </c>
      <c r="H15" s="7">
        <v>1</v>
      </c>
    </row>
    <row r="16" spans="1:8" x14ac:dyDescent="0.3">
      <c r="A16" s="13" t="s">
        <v>16</v>
      </c>
      <c r="B16" s="7">
        <v>2</v>
      </c>
      <c r="C16" s="7">
        <v>0</v>
      </c>
      <c r="D16" s="7">
        <v>3</v>
      </c>
      <c r="E16" s="7">
        <v>1</v>
      </c>
      <c r="F16" s="7">
        <v>2</v>
      </c>
      <c r="G16" s="7">
        <v>0</v>
      </c>
      <c r="H16" s="7">
        <v>0</v>
      </c>
    </row>
    <row r="17" spans="1:8" x14ac:dyDescent="0.3">
      <c r="A17" s="13" t="s">
        <v>17</v>
      </c>
      <c r="B17" s="7">
        <v>2</v>
      </c>
      <c r="C17" s="7">
        <v>2</v>
      </c>
      <c r="D17" s="7">
        <v>1</v>
      </c>
      <c r="E17" s="7">
        <v>3</v>
      </c>
      <c r="F17" s="7">
        <v>3</v>
      </c>
      <c r="G17" s="7">
        <v>2</v>
      </c>
      <c r="H17" s="7">
        <v>0</v>
      </c>
    </row>
    <row r="18" spans="1:8" ht="15" thickBot="1" x14ac:dyDescent="0.35">
      <c r="A18" s="14" t="s">
        <v>18</v>
      </c>
      <c r="B18" s="15">
        <v>0</v>
      </c>
      <c r="C18" s="15">
        <v>0</v>
      </c>
      <c r="D18" s="15">
        <v>3</v>
      </c>
      <c r="E18" s="15">
        <v>1</v>
      </c>
      <c r="F18" s="15">
        <v>3</v>
      </c>
      <c r="G18" s="15">
        <v>2</v>
      </c>
      <c r="H18" s="15">
        <v>1</v>
      </c>
    </row>
    <row r="19" spans="1:8" x14ac:dyDescent="0.3">
      <c r="A19" s="35" t="s">
        <v>19</v>
      </c>
      <c r="B19" s="18">
        <v>12</v>
      </c>
      <c r="C19" s="18">
        <v>9</v>
      </c>
      <c r="D19" s="18">
        <v>20</v>
      </c>
      <c r="E19" s="18">
        <v>6</v>
      </c>
      <c r="F19" s="18">
        <v>3</v>
      </c>
      <c r="G19" s="18">
        <v>4</v>
      </c>
      <c r="H19" s="18">
        <v>2</v>
      </c>
    </row>
    <row r="20" spans="1:8" x14ac:dyDescent="0.3">
      <c r="A20" s="35" t="s">
        <v>20</v>
      </c>
      <c r="B20" s="36">
        <f t="shared" ref="B20:D20" si="0">B14+B19</f>
        <v>16</v>
      </c>
      <c r="C20" s="36">
        <f t="shared" si="0"/>
        <v>11</v>
      </c>
      <c r="D20" s="36">
        <f t="shared" si="0"/>
        <v>28</v>
      </c>
      <c r="E20" s="36">
        <v>12</v>
      </c>
      <c r="F20" s="36">
        <v>11</v>
      </c>
      <c r="G20" s="36">
        <v>11</v>
      </c>
      <c r="H20" s="36">
        <f>H14+H19</f>
        <v>4</v>
      </c>
    </row>
    <row r="21" spans="1:8" x14ac:dyDescent="0.3">
      <c r="A21" s="12" t="s">
        <v>21</v>
      </c>
      <c r="B21" s="7">
        <v>11</v>
      </c>
      <c r="C21" s="7">
        <v>7</v>
      </c>
      <c r="D21" s="7">
        <v>11</v>
      </c>
      <c r="E21" s="7">
        <v>6</v>
      </c>
      <c r="F21" s="7">
        <v>3</v>
      </c>
      <c r="G21" s="7">
        <v>1</v>
      </c>
      <c r="H21" s="7">
        <v>0</v>
      </c>
    </row>
    <row r="22" spans="1:8" x14ac:dyDescent="0.3">
      <c r="A22" s="10" t="s">
        <v>22</v>
      </c>
      <c r="B22" s="10"/>
      <c r="C22" s="10"/>
      <c r="D22" s="10"/>
      <c r="E22" s="10"/>
      <c r="F22" s="10"/>
      <c r="G22" s="10"/>
      <c r="H22" s="10"/>
    </row>
    <row r="23" spans="1:8" x14ac:dyDescent="0.3">
      <c r="A23" s="19" t="s">
        <v>23</v>
      </c>
      <c r="B23" s="7">
        <v>0</v>
      </c>
      <c r="C23" s="7">
        <v>0</v>
      </c>
      <c r="D23" s="7">
        <v>2</v>
      </c>
      <c r="E23" s="7">
        <v>1</v>
      </c>
      <c r="F23" s="7">
        <v>0</v>
      </c>
      <c r="G23" s="7">
        <v>3</v>
      </c>
      <c r="H23" s="7">
        <v>0</v>
      </c>
    </row>
    <row r="24" spans="1:8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8" x14ac:dyDescent="0.3">
      <c r="A25" s="19" t="s">
        <v>25</v>
      </c>
      <c r="B25" s="22" t="s">
        <v>0</v>
      </c>
      <c r="C25" s="22" t="s">
        <v>0</v>
      </c>
      <c r="D25" s="22">
        <v>0.5</v>
      </c>
      <c r="E25" s="22">
        <v>1</v>
      </c>
      <c r="F25" s="22" t="s">
        <v>0</v>
      </c>
      <c r="G25" s="23">
        <f>1/G23</f>
        <v>0.33333333333333331</v>
      </c>
      <c r="H25" s="7" t="s">
        <v>0</v>
      </c>
    </row>
    <row r="26" spans="1:8" x14ac:dyDescent="0.3">
      <c r="A26" s="20" t="s">
        <v>26</v>
      </c>
      <c r="B26" s="24">
        <v>0.72</v>
      </c>
      <c r="C26" s="24">
        <v>0.71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7"/>
    </row>
    <row r="27" spans="1:8" x14ac:dyDescent="0.3">
      <c r="A27" s="19" t="s">
        <v>28</v>
      </c>
      <c r="B27" s="7">
        <v>0</v>
      </c>
      <c r="C27" s="7">
        <v>0</v>
      </c>
      <c r="D27" s="7">
        <v>2</v>
      </c>
      <c r="E27" s="7">
        <v>1</v>
      </c>
      <c r="F27" s="7">
        <v>3</v>
      </c>
      <c r="G27" s="7">
        <v>0</v>
      </c>
      <c r="H27" s="7">
        <v>0</v>
      </c>
    </row>
    <row r="28" spans="1:8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8" x14ac:dyDescent="0.3">
      <c r="A29" s="19" t="s">
        <v>30</v>
      </c>
      <c r="B29" s="22" t="s">
        <v>0</v>
      </c>
      <c r="C29" s="22" t="s">
        <v>0</v>
      </c>
      <c r="D29" s="22">
        <v>1</v>
      </c>
      <c r="E29" s="22">
        <v>1</v>
      </c>
      <c r="F29" s="22">
        <v>0.66669999999999996</v>
      </c>
      <c r="G29" s="7" t="s">
        <v>0</v>
      </c>
      <c r="H29" s="7" t="s">
        <v>0</v>
      </c>
    </row>
    <row r="30" spans="1:8" x14ac:dyDescent="0.3">
      <c r="A30" s="20" t="s">
        <v>31</v>
      </c>
      <c r="B30" s="24">
        <v>0.67</v>
      </c>
      <c r="C30" s="24">
        <v>0.64</v>
      </c>
      <c r="D30" s="24">
        <v>0.8</v>
      </c>
      <c r="E30" s="24">
        <v>0.76800000000000002</v>
      </c>
      <c r="F30" s="24">
        <v>0.77270000000000005</v>
      </c>
      <c r="G30" s="24">
        <f>46/G28</f>
        <v>0.71875</v>
      </c>
      <c r="H30" s="7"/>
    </row>
    <row r="31" spans="1:8" x14ac:dyDescent="0.3">
      <c r="A31" s="10" t="s">
        <v>32</v>
      </c>
      <c r="B31" s="10"/>
      <c r="C31" s="10"/>
      <c r="D31" s="10"/>
      <c r="E31" s="10"/>
      <c r="F31" s="10"/>
      <c r="G31" s="10"/>
      <c r="H31" s="10"/>
    </row>
    <row r="32" spans="1:8" x14ac:dyDescent="0.3">
      <c r="A32" s="25" t="s">
        <v>33</v>
      </c>
      <c r="B32" s="7">
        <v>9</v>
      </c>
      <c r="C32" s="7">
        <v>5</v>
      </c>
      <c r="D32" s="7">
        <v>2</v>
      </c>
      <c r="E32" s="7">
        <v>8</v>
      </c>
      <c r="F32" s="7">
        <v>3</v>
      </c>
      <c r="G32" s="7">
        <v>4</v>
      </c>
      <c r="H32" s="7">
        <v>5</v>
      </c>
    </row>
    <row r="33" spans="1:8" x14ac:dyDescent="0.3">
      <c r="A33" s="25" t="s">
        <v>34</v>
      </c>
      <c r="B33" s="7">
        <v>2</v>
      </c>
      <c r="C33" s="7">
        <v>3</v>
      </c>
      <c r="D33" s="7">
        <v>5</v>
      </c>
      <c r="E33" s="7">
        <v>1</v>
      </c>
      <c r="F33" s="7">
        <v>4</v>
      </c>
      <c r="G33" s="7">
        <v>1</v>
      </c>
      <c r="H33" s="7">
        <v>1</v>
      </c>
    </row>
    <row r="34" spans="1:8" ht="26.4" x14ac:dyDescent="0.3">
      <c r="A34" s="26" t="s">
        <v>35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10" t="s">
        <v>36</v>
      </c>
      <c r="B35" s="10"/>
      <c r="C35" s="10"/>
      <c r="D35" s="10"/>
      <c r="E35" s="10"/>
      <c r="F35" s="10"/>
      <c r="G35" s="10"/>
      <c r="H35" s="10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2</v>
      </c>
      <c r="C37" s="7">
        <v>2</v>
      </c>
      <c r="D37" s="7">
        <v>0</v>
      </c>
      <c r="E37" s="7">
        <v>3</v>
      </c>
      <c r="F37" s="7">
        <v>2</v>
      </c>
      <c r="G37" s="7">
        <v>2</v>
      </c>
      <c r="H37" s="7">
        <v>0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>
        <v>0.5</v>
      </c>
      <c r="C39" s="22">
        <v>1</v>
      </c>
      <c r="D39" s="22" t="s">
        <v>0</v>
      </c>
      <c r="E39" s="22">
        <v>0.67</v>
      </c>
      <c r="F39" s="22">
        <v>0.5</v>
      </c>
      <c r="G39" s="22">
        <v>1</v>
      </c>
      <c r="H39" s="22" t="s">
        <v>0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>
        <v>0.5</v>
      </c>
      <c r="C41" s="22">
        <v>1</v>
      </c>
      <c r="D41" s="22" t="s">
        <v>0</v>
      </c>
      <c r="E41" s="22">
        <v>0.67</v>
      </c>
      <c r="F41" s="22">
        <v>0.5</v>
      </c>
      <c r="G41" s="22">
        <v>1</v>
      </c>
      <c r="H41" s="22" t="s">
        <v>0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  <row r="43" spans="1:8" x14ac:dyDescent="0.3">
      <c r="C43" s="31"/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88C8-8FB3-459B-9569-3BC5824B6548}">
  <dimension ref="A1:G43"/>
  <sheetViews>
    <sheetView workbookViewId="0">
      <selection activeCell="K13" sqref="K13"/>
    </sheetView>
  </sheetViews>
  <sheetFormatPr defaultColWidth="9.109375" defaultRowHeight="14.4" x14ac:dyDescent="0.3"/>
  <cols>
    <col min="1" max="1" width="38.33203125" style="2" customWidth="1"/>
    <col min="2" max="2" width="7.33203125" style="2" customWidth="1"/>
    <col min="3" max="7" width="7.33203125" style="31" customWidth="1"/>
    <col min="8" max="16384" width="9.109375" style="2"/>
  </cols>
  <sheetData>
    <row r="1" spans="1:7" ht="21" x14ac:dyDescent="0.3">
      <c r="A1" s="1" t="s">
        <v>55</v>
      </c>
      <c r="B1" s="1"/>
      <c r="C1" s="1"/>
      <c r="D1" s="1"/>
      <c r="E1" s="1"/>
      <c r="F1" s="1"/>
      <c r="G1" s="1"/>
    </row>
    <row r="2" spans="1:7" x14ac:dyDescent="0.3">
      <c r="A2" s="3" t="s">
        <v>2</v>
      </c>
      <c r="B2" s="4"/>
      <c r="C2" s="4"/>
      <c r="D2" s="4"/>
      <c r="E2" s="4"/>
      <c r="F2" s="4"/>
      <c r="G2" s="4"/>
    </row>
    <row r="3" spans="1:7" x14ac:dyDescent="0.3">
      <c r="A3" s="5" t="s">
        <v>3</v>
      </c>
      <c r="B3" s="6">
        <v>2019</v>
      </c>
      <c r="C3" s="6">
        <v>2020</v>
      </c>
      <c r="D3" s="6">
        <v>2021</v>
      </c>
      <c r="E3" s="6">
        <v>2022</v>
      </c>
      <c r="F3" s="6">
        <v>2023</v>
      </c>
      <c r="G3" s="6">
        <v>2024</v>
      </c>
    </row>
    <row r="4" spans="1:7" x14ac:dyDescent="0.3">
      <c r="A4" s="5" t="s">
        <v>4</v>
      </c>
      <c r="B4" s="7">
        <v>161</v>
      </c>
      <c r="C4" s="7">
        <v>167</v>
      </c>
      <c r="D4" s="7">
        <v>230</v>
      </c>
      <c r="E4" s="7">
        <v>230</v>
      </c>
      <c r="F4" s="7">
        <v>240</v>
      </c>
      <c r="G4" s="7">
        <v>220</v>
      </c>
    </row>
    <row r="5" spans="1:7" x14ac:dyDescent="0.3">
      <c r="A5" s="5" t="s">
        <v>5</v>
      </c>
      <c r="B5" s="7">
        <v>97</v>
      </c>
      <c r="C5" s="7">
        <v>108</v>
      </c>
      <c r="D5" s="7">
        <v>128</v>
      </c>
      <c r="E5" s="7">
        <v>135</v>
      </c>
      <c r="F5" s="7">
        <v>144</v>
      </c>
      <c r="G5" s="7">
        <v>137</v>
      </c>
    </row>
    <row r="6" spans="1:7" x14ac:dyDescent="0.3">
      <c r="A6" s="5" t="s">
        <v>6</v>
      </c>
      <c r="B6" s="7">
        <v>16</v>
      </c>
      <c r="C6" s="7">
        <v>50</v>
      </c>
      <c r="D6" s="7">
        <v>32</v>
      </c>
      <c r="E6" s="7">
        <v>42</v>
      </c>
      <c r="F6" s="7">
        <v>26</v>
      </c>
      <c r="G6" s="7">
        <v>41</v>
      </c>
    </row>
    <row r="7" spans="1:7" x14ac:dyDescent="0.3">
      <c r="A7" s="5" t="s">
        <v>7</v>
      </c>
      <c r="B7" s="7">
        <v>6</v>
      </c>
      <c r="C7" s="7">
        <v>28</v>
      </c>
      <c r="D7" s="7">
        <v>13</v>
      </c>
      <c r="E7" s="7">
        <v>24</v>
      </c>
      <c r="F7" s="7">
        <v>12</v>
      </c>
      <c r="G7" s="7">
        <v>14</v>
      </c>
    </row>
    <row r="8" spans="1:7" x14ac:dyDescent="0.3">
      <c r="A8" s="37" t="s">
        <v>8</v>
      </c>
      <c r="B8" s="9">
        <v>19</v>
      </c>
      <c r="C8" s="9">
        <v>19</v>
      </c>
      <c r="D8" s="9">
        <v>19</v>
      </c>
      <c r="E8" s="9">
        <v>21</v>
      </c>
      <c r="F8" s="9">
        <v>21</v>
      </c>
      <c r="G8" s="9">
        <v>13</v>
      </c>
    </row>
    <row r="9" spans="1:7" x14ac:dyDescent="0.3">
      <c r="A9" s="37" t="s">
        <v>9</v>
      </c>
      <c r="B9" s="9">
        <v>14</v>
      </c>
      <c r="C9" s="9">
        <v>5</v>
      </c>
      <c r="D9" s="9">
        <v>3</v>
      </c>
      <c r="E9" s="9">
        <v>10</v>
      </c>
      <c r="F9" s="9">
        <v>18</v>
      </c>
      <c r="G9" s="9">
        <v>13</v>
      </c>
    </row>
    <row r="10" spans="1:7" x14ac:dyDescent="0.3">
      <c r="A10" s="10" t="s">
        <v>10</v>
      </c>
      <c r="B10" s="10"/>
      <c r="C10" s="10"/>
      <c r="D10" s="10"/>
      <c r="E10" s="10"/>
      <c r="F10" s="10"/>
      <c r="G10" s="10"/>
    </row>
    <row r="11" spans="1:7" x14ac:dyDescent="0.3">
      <c r="A11" s="11" t="s">
        <v>11</v>
      </c>
      <c r="B11" s="7">
        <v>28</v>
      </c>
      <c r="C11" s="7">
        <v>20</v>
      </c>
      <c r="D11" s="7">
        <v>30</v>
      </c>
      <c r="E11" s="7">
        <v>27</v>
      </c>
      <c r="F11" s="7">
        <v>29</v>
      </c>
      <c r="G11" s="7"/>
    </row>
    <row r="12" spans="1:7" x14ac:dyDescent="0.3">
      <c r="A12" s="11" t="s">
        <v>12</v>
      </c>
      <c r="B12" s="7">
        <v>4</v>
      </c>
      <c r="C12" s="7">
        <v>4</v>
      </c>
      <c r="D12" s="7">
        <v>2</v>
      </c>
      <c r="E12" s="7">
        <v>1</v>
      </c>
      <c r="F12" s="7">
        <v>6</v>
      </c>
      <c r="G12" s="7"/>
    </row>
    <row r="13" spans="1:7" x14ac:dyDescent="0.3">
      <c r="A13" s="10" t="s">
        <v>13</v>
      </c>
      <c r="B13" s="10"/>
      <c r="C13" s="10"/>
      <c r="D13" s="10"/>
      <c r="E13" s="10"/>
      <c r="F13" s="10"/>
      <c r="G13" s="10"/>
    </row>
    <row r="14" spans="1:7" x14ac:dyDescent="0.3">
      <c r="A14" s="12" t="s">
        <v>14</v>
      </c>
      <c r="B14" s="7">
        <v>50</v>
      </c>
      <c r="C14" s="7">
        <v>50</v>
      </c>
      <c r="D14" s="7">
        <v>54</v>
      </c>
      <c r="E14" s="7">
        <v>54</v>
      </c>
      <c r="F14" s="7">
        <v>65</v>
      </c>
      <c r="G14" s="7">
        <v>65</v>
      </c>
    </row>
    <row r="15" spans="1:7" x14ac:dyDescent="0.3">
      <c r="A15" s="13" t="s">
        <v>15</v>
      </c>
      <c r="B15" s="7">
        <v>18</v>
      </c>
      <c r="C15" s="7">
        <v>16</v>
      </c>
      <c r="D15" s="7">
        <v>21</v>
      </c>
      <c r="E15" s="7">
        <v>23</v>
      </c>
      <c r="F15" s="7">
        <v>25</v>
      </c>
      <c r="G15" s="7">
        <v>22</v>
      </c>
    </row>
    <row r="16" spans="1:7" x14ac:dyDescent="0.3">
      <c r="A16" s="13" t="s">
        <v>16</v>
      </c>
      <c r="B16" s="7">
        <v>10</v>
      </c>
      <c r="C16" s="7">
        <v>16</v>
      </c>
      <c r="D16" s="7">
        <v>12</v>
      </c>
      <c r="E16" s="7">
        <v>12</v>
      </c>
      <c r="F16" s="7">
        <v>20</v>
      </c>
      <c r="G16" s="7">
        <v>17</v>
      </c>
    </row>
    <row r="17" spans="1:7" x14ac:dyDescent="0.3">
      <c r="A17" s="13" t="s">
        <v>17</v>
      </c>
      <c r="B17" s="7">
        <v>13</v>
      </c>
      <c r="C17" s="7">
        <v>10</v>
      </c>
      <c r="D17" s="7">
        <v>9</v>
      </c>
      <c r="E17" s="7">
        <v>11</v>
      </c>
      <c r="F17" s="7">
        <v>9</v>
      </c>
      <c r="G17" s="7">
        <v>16</v>
      </c>
    </row>
    <row r="18" spans="1:7" ht="15" thickBot="1" x14ac:dyDescent="0.35">
      <c r="A18" s="14" t="s">
        <v>18</v>
      </c>
      <c r="B18" s="15">
        <v>9</v>
      </c>
      <c r="C18" s="15">
        <v>8</v>
      </c>
      <c r="D18" s="15">
        <v>12</v>
      </c>
      <c r="E18" s="15">
        <v>8</v>
      </c>
      <c r="F18" s="15">
        <v>11</v>
      </c>
      <c r="G18" s="15">
        <v>10</v>
      </c>
    </row>
    <row r="19" spans="1:7" x14ac:dyDescent="0.3">
      <c r="A19" s="35" t="s">
        <v>19</v>
      </c>
      <c r="B19" s="18">
        <v>68</v>
      </c>
      <c r="C19" s="18">
        <v>56</v>
      </c>
      <c r="D19" s="18">
        <v>57</v>
      </c>
      <c r="E19" s="18">
        <v>53</v>
      </c>
      <c r="F19" s="18">
        <v>50</v>
      </c>
      <c r="G19" s="18">
        <v>39</v>
      </c>
    </row>
    <row r="20" spans="1:7" x14ac:dyDescent="0.3">
      <c r="A20" s="35" t="s">
        <v>20</v>
      </c>
      <c r="B20" s="36">
        <f t="shared" ref="B20:C20" si="0">B14+B19</f>
        <v>118</v>
      </c>
      <c r="C20" s="36">
        <f t="shared" si="0"/>
        <v>106</v>
      </c>
      <c r="D20" s="36">
        <v>111</v>
      </c>
      <c r="E20" s="36">
        <v>107</v>
      </c>
      <c r="F20" s="36">
        <v>115</v>
      </c>
      <c r="G20" s="36">
        <f>G14+G19</f>
        <v>104</v>
      </c>
    </row>
    <row r="21" spans="1:7" x14ac:dyDescent="0.3">
      <c r="A21" s="12" t="s">
        <v>21</v>
      </c>
      <c r="B21" s="7">
        <v>9</v>
      </c>
      <c r="C21" s="7">
        <v>8</v>
      </c>
      <c r="D21" s="7">
        <v>4</v>
      </c>
      <c r="E21" s="7">
        <v>6</v>
      </c>
      <c r="F21" s="7">
        <v>6</v>
      </c>
      <c r="G21" s="7">
        <v>1</v>
      </c>
    </row>
    <row r="22" spans="1:7" x14ac:dyDescent="0.3">
      <c r="A22" s="10" t="s">
        <v>22</v>
      </c>
      <c r="B22" s="10"/>
      <c r="C22" s="10"/>
      <c r="D22" s="10"/>
      <c r="E22" s="10"/>
      <c r="F22" s="10"/>
      <c r="G22" s="10"/>
    </row>
    <row r="23" spans="1:7" x14ac:dyDescent="0.3">
      <c r="A23" s="19" t="s">
        <v>23</v>
      </c>
      <c r="B23" s="7">
        <v>16</v>
      </c>
      <c r="C23" s="7">
        <v>12</v>
      </c>
      <c r="D23" s="7">
        <v>16</v>
      </c>
      <c r="E23" s="7">
        <v>16</v>
      </c>
      <c r="F23" s="7">
        <v>19</v>
      </c>
      <c r="G23" s="7">
        <v>11</v>
      </c>
    </row>
    <row r="24" spans="1:7" x14ac:dyDescent="0.3">
      <c r="A24" s="20" t="s">
        <v>24</v>
      </c>
      <c r="B24" s="21">
        <v>399</v>
      </c>
      <c r="C24" s="21">
        <v>460</v>
      </c>
      <c r="D24" s="21">
        <v>401</v>
      </c>
      <c r="E24" s="21">
        <v>497</v>
      </c>
      <c r="F24" s="21">
        <v>414</v>
      </c>
      <c r="G24" s="21">
        <v>442</v>
      </c>
    </row>
    <row r="25" spans="1:7" x14ac:dyDescent="0.3">
      <c r="A25" s="19" t="s">
        <v>25</v>
      </c>
      <c r="B25" s="22">
        <v>0.75</v>
      </c>
      <c r="C25" s="22">
        <v>0.67</v>
      </c>
      <c r="D25" s="22">
        <v>0.5</v>
      </c>
      <c r="E25" s="22">
        <v>0.75</v>
      </c>
      <c r="F25" s="22">
        <f>15/F23</f>
        <v>0.78947368421052633</v>
      </c>
      <c r="G25" s="7"/>
    </row>
    <row r="26" spans="1:7" x14ac:dyDescent="0.3">
      <c r="A26" s="20" t="s">
        <v>26</v>
      </c>
      <c r="B26" s="24">
        <v>0.71</v>
      </c>
      <c r="C26" s="24">
        <v>0.73</v>
      </c>
      <c r="D26" s="24">
        <v>0.68100000000000005</v>
      </c>
      <c r="E26" s="24">
        <v>0.72640000000000005</v>
      </c>
      <c r="F26" s="24">
        <f>298/F24</f>
        <v>0.71980676328502413</v>
      </c>
      <c r="G26" s="7"/>
    </row>
    <row r="27" spans="1:7" x14ac:dyDescent="0.3">
      <c r="A27" s="19" t="s">
        <v>28</v>
      </c>
      <c r="B27" s="7">
        <v>3</v>
      </c>
      <c r="C27" s="7">
        <v>7</v>
      </c>
      <c r="D27" s="7">
        <v>1</v>
      </c>
      <c r="E27" s="7">
        <v>4</v>
      </c>
      <c r="F27" s="7">
        <v>2</v>
      </c>
      <c r="G27" s="7">
        <v>2</v>
      </c>
    </row>
    <row r="28" spans="1:7" x14ac:dyDescent="0.3">
      <c r="A28" s="20" t="s">
        <v>29</v>
      </c>
      <c r="B28" s="21">
        <v>55</v>
      </c>
      <c r="C28" s="21">
        <v>59</v>
      </c>
      <c r="D28" s="21">
        <v>69</v>
      </c>
      <c r="E28" s="21">
        <v>66</v>
      </c>
      <c r="F28" s="21">
        <v>64</v>
      </c>
      <c r="G28" s="21">
        <v>62</v>
      </c>
    </row>
    <row r="29" spans="1:7" x14ac:dyDescent="0.3">
      <c r="A29" s="19" t="s">
        <v>30</v>
      </c>
      <c r="B29" s="22">
        <v>0.33</v>
      </c>
      <c r="C29" s="22">
        <v>0.71</v>
      </c>
      <c r="D29" s="22">
        <v>1</v>
      </c>
      <c r="E29" s="22">
        <v>0.75</v>
      </c>
      <c r="F29" s="23">
        <f>0/F27</f>
        <v>0</v>
      </c>
      <c r="G29" s="7"/>
    </row>
    <row r="30" spans="1:7" x14ac:dyDescent="0.3">
      <c r="A30" s="20" t="s">
        <v>31</v>
      </c>
      <c r="B30" s="24">
        <v>0.64</v>
      </c>
      <c r="C30" s="24">
        <v>0.8</v>
      </c>
      <c r="D30" s="24">
        <v>0.76800000000000002</v>
      </c>
      <c r="E30" s="24">
        <v>0.77270000000000005</v>
      </c>
      <c r="F30" s="24">
        <f>46/F28</f>
        <v>0.71875</v>
      </c>
      <c r="G30" s="7"/>
    </row>
    <row r="31" spans="1:7" x14ac:dyDescent="0.3">
      <c r="A31" s="10" t="s">
        <v>32</v>
      </c>
      <c r="B31" s="10"/>
      <c r="C31" s="10"/>
      <c r="D31" s="10"/>
      <c r="E31" s="10"/>
      <c r="F31" s="10"/>
      <c r="G31" s="10"/>
    </row>
    <row r="32" spans="1:7" x14ac:dyDescent="0.3">
      <c r="A32" s="25" t="s">
        <v>33</v>
      </c>
      <c r="B32" s="7">
        <v>30</v>
      </c>
      <c r="C32" s="7">
        <v>27</v>
      </c>
      <c r="D32" s="7">
        <v>22</v>
      </c>
      <c r="E32" s="7">
        <v>26</v>
      </c>
      <c r="F32" s="7">
        <v>29</v>
      </c>
      <c r="G32" s="7">
        <v>24</v>
      </c>
    </row>
    <row r="33" spans="1:7" x14ac:dyDescent="0.3">
      <c r="A33" s="25" t="s">
        <v>34</v>
      </c>
      <c r="B33" s="7">
        <v>5</v>
      </c>
      <c r="C33" s="7">
        <v>3</v>
      </c>
      <c r="D33" s="7">
        <v>6</v>
      </c>
      <c r="E33" s="7">
        <v>1</v>
      </c>
      <c r="F33" s="7">
        <v>2</v>
      </c>
      <c r="G33" s="7">
        <v>2</v>
      </c>
    </row>
    <row r="34" spans="1:7" ht="26.4" x14ac:dyDescent="0.3">
      <c r="A34" s="26" t="s">
        <v>35</v>
      </c>
      <c r="B34" s="21">
        <v>425</v>
      </c>
      <c r="C34" s="21">
        <v>424</v>
      </c>
      <c r="D34" s="21">
        <v>383</v>
      </c>
      <c r="E34" s="21">
        <v>401</v>
      </c>
      <c r="F34" s="21">
        <v>372</v>
      </c>
      <c r="G34" s="21">
        <v>377</v>
      </c>
    </row>
    <row r="35" spans="1:7" x14ac:dyDescent="0.3">
      <c r="A35" s="10" t="s">
        <v>36</v>
      </c>
      <c r="B35" s="10"/>
      <c r="C35" s="10"/>
      <c r="D35" s="10"/>
      <c r="E35" s="10"/>
      <c r="F35" s="10"/>
      <c r="G35" s="10"/>
    </row>
    <row r="36" spans="1:7" x14ac:dyDescent="0.3">
      <c r="A36" s="27" t="s">
        <v>37</v>
      </c>
      <c r="B36" s="28">
        <v>2013</v>
      </c>
      <c r="C36" s="28">
        <v>2014</v>
      </c>
      <c r="D36" s="28">
        <v>2015</v>
      </c>
      <c r="E36" s="28">
        <v>2016</v>
      </c>
      <c r="F36" s="28">
        <v>2017</v>
      </c>
      <c r="G36" s="28">
        <v>2018</v>
      </c>
    </row>
    <row r="37" spans="1:7" x14ac:dyDescent="0.3">
      <c r="A37" s="29" t="s">
        <v>38</v>
      </c>
      <c r="B37" s="7">
        <v>11</v>
      </c>
      <c r="C37" s="7">
        <v>10</v>
      </c>
      <c r="D37" s="7">
        <v>19</v>
      </c>
      <c r="E37" s="7">
        <v>8</v>
      </c>
      <c r="F37" s="7">
        <v>15</v>
      </c>
      <c r="G37" s="7">
        <v>15</v>
      </c>
    </row>
    <row r="38" spans="1:7" x14ac:dyDescent="0.3">
      <c r="A38" s="30" t="s">
        <v>39</v>
      </c>
      <c r="B38" s="21">
        <v>389</v>
      </c>
      <c r="C38" s="21">
        <v>376</v>
      </c>
      <c r="D38" s="21">
        <v>401</v>
      </c>
      <c r="E38" s="21">
        <v>345</v>
      </c>
      <c r="F38" s="21">
        <v>371</v>
      </c>
      <c r="G38" s="21">
        <v>434</v>
      </c>
    </row>
    <row r="39" spans="1:7" x14ac:dyDescent="0.3">
      <c r="A39" s="19" t="s">
        <v>40</v>
      </c>
      <c r="B39" s="22">
        <v>0.55000000000000004</v>
      </c>
      <c r="C39" s="22">
        <v>0.4</v>
      </c>
      <c r="D39" s="22">
        <v>0.47</v>
      </c>
      <c r="E39" s="22">
        <v>0.63</v>
      </c>
      <c r="F39" s="22">
        <v>0.33</v>
      </c>
      <c r="G39" s="22">
        <f>4/G37</f>
        <v>0.26666666666666666</v>
      </c>
    </row>
    <row r="40" spans="1:7" x14ac:dyDescent="0.3">
      <c r="A40" s="30" t="s">
        <v>41</v>
      </c>
      <c r="B40" s="24">
        <v>0.43</v>
      </c>
      <c r="C40" s="24">
        <v>0.45</v>
      </c>
      <c r="D40" s="24">
        <v>0.41</v>
      </c>
      <c r="E40" s="24">
        <v>0.44</v>
      </c>
      <c r="F40" s="24">
        <v>0.41</v>
      </c>
      <c r="G40" s="24">
        <v>0.39</v>
      </c>
    </row>
    <row r="41" spans="1:7" x14ac:dyDescent="0.3">
      <c r="A41" s="19" t="s">
        <v>42</v>
      </c>
      <c r="B41" s="22">
        <v>0.55000000000000004</v>
      </c>
      <c r="C41" s="22">
        <v>0.5</v>
      </c>
      <c r="D41" s="22">
        <v>0.53</v>
      </c>
      <c r="E41" s="22">
        <v>0.63</v>
      </c>
      <c r="F41" s="22">
        <v>0.6</v>
      </c>
      <c r="G41" s="22">
        <f>6/G37</f>
        <v>0.4</v>
      </c>
    </row>
    <row r="42" spans="1:7" x14ac:dyDescent="0.3">
      <c r="A42" s="30" t="s">
        <v>43</v>
      </c>
      <c r="B42" s="24">
        <v>0.63</v>
      </c>
      <c r="C42" s="24">
        <v>0.61</v>
      </c>
      <c r="D42" s="24">
        <v>0.65</v>
      </c>
      <c r="E42" s="24">
        <v>0.63</v>
      </c>
      <c r="F42" s="24">
        <v>0.57999999999999996</v>
      </c>
      <c r="G42" s="24">
        <v>0.56000000000000005</v>
      </c>
    </row>
    <row r="43" spans="1:7" x14ac:dyDescent="0.3">
      <c r="B43" s="31"/>
    </row>
  </sheetData>
  <mergeCells count="7">
    <mergeCell ref="A35:G35"/>
    <mergeCell ref="A1:G1"/>
    <mergeCell ref="A2:G2"/>
    <mergeCell ref="A10:G10"/>
    <mergeCell ref="A13:G13"/>
    <mergeCell ref="A22:G22"/>
    <mergeCell ref="A31:G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7428-2519-40E4-A6CA-F9025D309517}">
  <dimension ref="A1:H43"/>
  <sheetViews>
    <sheetView workbookViewId="0">
      <selection activeCell="N19" sqref="N19"/>
    </sheetView>
  </sheetViews>
  <sheetFormatPr defaultColWidth="9.109375" defaultRowHeight="14.4" x14ac:dyDescent="0.3"/>
  <cols>
    <col min="1" max="1" width="38.33203125" style="2" customWidth="1"/>
    <col min="2" max="3" width="7.33203125" style="2" customWidth="1"/>
    <col min="4" max="8" width="7.33203125" style="31" customWidth="1"/>
    <col min="9" max="16384" width="9.109375" style="2"/>
  </cols>
  <sheetData>
    <row r="1" spans="1:8" ht="21" x14ac:dyDescent="0.3">
      <c r="A1" s="1" t="s">
        <v>56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2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3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x14ac:dyDescent="0.3">
      <c r="A4" s="5" t="s">
        <v>4</v>
      </c>
      <c r="B4" s="7">
        <v>73</v>
      </c>
      <c r="C4" s="7">
        <v>85</v>
      </c>
      <c r="D4" s="7">
        <v>75</v>
      </c>
      <c r="E4" s="7">
        <v>121</v>
      </c>
      <c r="F4" s="7">
        <v>131</v>
      </c>
      <c r="G4" s="7">
        <v>180</v>
      </c>
      <c r="H4" s="7">
        <v>143</v>
      </c>
    </row>
    <row r="5" spans="1:8" x14ac:dyDescent="0.3">
      <c r="A5" s="5" t="s">
        <v>5</v>
      </c>
      <c r="B5" s="7">
        <v>48</v>
      </c>
      <c r="C5" s="7">
        <v>57</v>
      </c>
      <c r="D5" s="7">
        <v>55</v>
      </c>
      <c r="E5" s="7">
        <v>82</v>
      </c>
      <c r="F5" s="7">
        <v>85</v>
      </c>
      <c r="G5" s="7">
        <v>129</v>
      </c>
      <c r="H5" s="7">
        <v>94</v>
      </c>
    </row>
    <row r="6" spans="1:8" x14ac:dyDescent="0.3">
      <c r="A6" s="5" t="s">
        <v>6</v>
      </c>
      <c r="B6" s="7">
        <v>8</v>
      </c>
      <c r="C6" s="7">
        <v>4</v>
      </c>
      <c r="D6" s="7">
        <v>13</v>
      </c>
      <c r="E6" s="7">
        <v>11</v>
      </c>
      <c r="F6" s="7">
        <v>12</v>
      </c>
      <c r="G6" s="7">
        <v>24</v>
      </c>
      <c r="H6" s="7">
        <v>17</v>
      </c>
    </row>
    <row r="7" spans="1:8" x14ac:dyDescent="0.3">
      <c r="A7" s="5" t="s">
        <v>7</v>
      </c>
      <c r="B7" s="7">
        <v>5</v>
      </c>
      <c r="C7" s="7">
        <v>2</v>
      </c>
      <c r="D7" s="7">
        <v>9</v>
      </c>
      <c r="E7" s="7">
        <v>3</v>
      </c>
      <c r="F7" s="7">
        <v>4</v>
      </c>
      <c r="G7" s="7">
        <v>9</v>
      </c>
      <c r="H7" s="7">
        <v>4</v>
      </c>
    </row>
    <row r="8" spans="1:8" x14ac:dyDescent="0.3">
      <c r="A8" s="37" t="s">
        <v>8</v>
      </c>
      <c r="B8" s="9">
        <v>12</v>
      </c>
      <c r="C8" s="9">
        <v>10</v>
      </c>
      <c r="D8" s="9">
        <v>12</v>
      </c>
      <c r="E8" s="9">
        <v>7</v>
      </c>
      <c r="F8" s="9">
        <v>10</v>
      </c>
      <c r="G8" s="9">
        <v>13</v>
      </c>
      <c r="H8" s="9">
        <v>16</v>
      </c>
    </row>
    <row r="9" spans="1:8" x14ac:dyDescent="0.3">
      <c r="A9" s="37" t="s">
        <v>9</v>
      </c>
      <c r="B9" s="9">
        <v>2</v>
      </c>
      <c r="C9" s="9">
        <v>0</v>
      </c>
      <c r="D9" s="9">
        <v>0</v>
      </c>
      <c r="E9" s="9">
        <v>0</v>
      </c>
      <c r="F9" s="9">
        <v>1</v>
      </c>
      <c r="G9" s="9">
        <v>0</v>
      </c>
      <c r="H9" s="9">
        <v>0</v>
      </c>
    </row>
    <row r="10" spans="1:8" x14ac:dyDescent="0.3">
      <c r="A10" s="10" t="s">
        <v>10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1" t="s">
        <v>11</v>
      </c>
      <c r="B11" s="7">
        <v>5</v>
      </c>
      <c r="C11" s="7">
        <v>8</v>
      </c>
      <c r="D11" s="7">
        <v>9</v>
      </c>
      <c r="E11" s="7">
        <v>9</v>
      </c>
      <c r="F11" s="7">
        <v>8</v>
      </c>
      <c r="G11" s="7">
        <v>8</v>
      </c>
      <c r="H11" s="7"/>
    </row>
    <row r="12" spans="1:8" x14ac:dyDescent="0.3">
      <c r="A12" s="11" t="s">
        <v>12</v>
      </c>
      <c r="B12" s="7">
        <v>3</v>
      </c>
      <c r="C12" s="7">
        <v>1</v>
      </c>
      <c r="D12" s="7">
        <v>1</v>
      </c>
      <c r="E12" s="7">
        <v>2</v>
      </c>
      <c r="F12" s="7">
        <v>0</v>
      </c>
      <c r="G12" s="7">
        <v>0</v>
      </c>
      <c r="H12" s="7"/>
    </row>
    <row r="13" spans="1:8" x14ac:dyDescent="0.3">
      <c r="A13" s="10" t="s">
        <v>13</v>
      </c>
      <c r="B13" s="10"/>
      <c r="C13" s="10"/>
      <c r="D13" s="10"/>
      <c r="E13" s="10"/>
      <c r="F13" s="10"/>
      <c r="G13" s="10"/>
      <c r="H13" s="10"/>
    </row>
    <row r="14" spans="1:8" x14ac:dyDescent="0.3">
      <c r="A14" s="12" t="s">
        <v>14</v>
      </c>
      <c r="B14" s="7">
        <v>39</v>
      </c>
      <c r="C14" s="7">
        <v>37</v>
      </c>
      <c r="D14" s="7">
        <v>37</v>
      </c>
      <c r="E14" s="7">
        <v>36</v>
      </c>
      <c r="F14" s="7">
        <v>29</v>
      </c>
      <c r="G14" s="7">
        <v>38</v>
      </c>
      <c r="H14" s="7">
        <v>46</v>
      </c>
    </row>
    <row r="15" spans="1:8" x14ac:dyDescent="0.3">
      <c r="A15" s="13" t="s">
        <v>15</v>
      </c>
      <c r="B15" s="7">
        <v>12</v>
      </c>
      <c r="C15" s="7">
        <v>12</v>
      </c>
      <c r="D15" s="7">
        <v>14</v>
      </c>
      <c r="E15" s="7">
        <v>13</v>
      </c>
      <c r="F15" s="7">
        <v>14</v>
      </c>
      <c r="G15" s="7">
        <v>14</v>
      </c>
      <c r="H15" s="7">
        <v>19</v>
      </c>
    </row>
    <row r="16" spans="1:8" x14ac:dyDescent="0.3">
      <c r="A16" s="13" t="s">
        <v>16</v>
      </c>
      <c r="B16" s="7">
        <v>8</v>
      </c>
      <c r="C16" s="7">
        <v>8</v>
      </c>
      <c r="D16" s="7">
        <v>6</v>
      </c>
      <c r="E16" s="7">
        <v>7</v>
      </c>
      <c r="F16" s="7">
        <v>4</v>
      </c>
      <c r="G16" s="7">
        <v>13</v>
      </c>
      <c r="H16" s="7">
        <v>9</v>
      </c>
    </row>
    <row r="17" spans="1:8" x14ac:dyDescent="0.3">
      <c r="A17" s="13" t="s">
        <v>17</v>
      </c>
      <c r="B17" s="7">
        <v>7</v>
      </c>
      <c r="C17" s="7">
        <v>9</v>
      </c>
      <c r="D17" s="7">
        <v>10</v>
      </c>
      <c r="E17" s="7">
        <v>5</v>
      </c>
      <c r="F17" s="7">
        <v>7</v>
      </c>
      <c r="G17" s="7">
        <v>5</v>
      </c>
      <c r="H17" s="7">
        <v>12</v>
      </c>
    </row>
    <row r="18" spans="1:8" ht="15" thickBot="1" x14ac:dyDescent="0.35">
      <c r="A18" s="14" t="s">
        <v>18</v>
      </c>
      <c r="B18" s="15">
        <v>12</v>
      </c>
      <c r="C18" s="15">
        <v>8</v>
      </c>
      <c r="D18" s="15">
        <v>7</v>
      </c>
      <c r="E18" s="15">
        <v>11</v>
      </c>
      <c r="F18" s="15">
        <v>4</v>
      </c>
      <c r="G18" s="15">
        <v>6</v>
      </c>
      <c r="H18" s="15">
        <v>6</v>
      </c>
    </row>
    <row r="19" spans="1:8" x14ac:dyDescent="0.3">
      <c r="A19" s="35" t="s">
        <v>19</v>
      </c>
      <c r="B19" s="18">
        <v>4</v>
      </c>
      <c r="C19" s="18">
        <v>3</v>
      </c>
      <c r="D19" s="18">
        <v>1</v>
      </c>
      <c r="E19" s="18">
        <v>2</v>
      </c>
      <c r="F19" s="18">
        <v>2</v>
      </c>
      <c r="G19" s="18">
        <v>1</v>
      </c>
      <c r="H19" s="18">
        <v>4</v>
      </c>
    </row>
    <row r="20" spans="1:8" x14ac:dyDescent="0.3">
      <c r="A20" s="35" t="s">
        <v>20</v>
      </c>
      <c r="B20" s="36">
        <f t="shared" ref="B20:D20" si="0">B14+B19</f>
        <v>43</v>
      </c>
      <c r="C20" s="36">
        <f t="shared" si="0"/>
        <v>40</v>
      </c>
      <c r="D20" s="36">
        <f t="shared" si="0"/>
        <v>38</v>
      </c>
      <c r="E20" s="36">
        <v>38</v>
      </c>
      <c r="F20" s="36">
        <v>31</v>
      </c>
      <c r="G20" s="36">
        <v>39</v>
      </c>
      <c r="H20" s="36">
        <f>H14+H19</f>
        <v>50</v>
      </c>
    </row>
    <row r="21" spans="1:8" x14ac:dyDescent="0.3">
      <c r="A21" s="12" t="s">
        <v>21</v>
      </c>
      <c r="B21" s="7">
        <v>11</v>
      </c>
      <c r="C21" s="7">
        <v>17</v>
      </c>
      <c r="D21" s="7">
        <v>5</v>
      </c>
      <c r="E21" s="7">
        <v>3</v>
      </c>
      <c r="F21" s="7">
        <v>6</v>
      </c>
      <c r="G21" s="7">
        <v>2</v>
      </c>
      <c r="H21" s="7">
        <v>1</v>
      </c>
    </row>
    <row r="22" spans="1:8" x14ac:dyDescent="0.3">
      <c r="A22" s="10" t="s">
        <v>22</v>
      </c>
      <c r="B22" s="10"/>
      <c r="C22" s="10"/>
      <c r="D22" s="10"/>
      <c r="E22" s="10"/>
      <c r="F22" s="10"/>
      <c r="G22" s="10"/>
      <c r="H22" s="10"/>
    </row>
    <row r="23" spans="1:8" x14ac:dyDescent="0.3">
      <c r="A23" s="19" t="s">
        <v>23</v>
      </c>
      <c r="B23" s="7">
        <v>12</v>
      </c>
      <c r="C23" s="7">
        <v>9</v>
      </c>
      <c r="D23" s="7">
        <v>9</v>
      </c>
      <c r="E23" s="7">
        <v>7</v>
      </c>
      <c r="F23" s="7">
        <v>8</v>
      </c>
      <c r="G23" s="7">
        <v>10</v>
      </c>
      <c r="H23" s="7">
        <v>15</v>
      </c>
    </row>
    <row r="24" spans="1:8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8" x14ac:dyDescent="0.3">
      <c r="A25" s="19" t="s">
        <v>25</v>
      </c>
      <c r="B25" s="22">
        <v>0.83</v>
      </c>
      <c r="C25" s="22">
        <v>0.44</v>
      </c>
      <c r="D25" s="22">
        <v>0.56000000000000005</v>
      </c>
      <c r="E25" s="22">
        <v>0.57099999999999995</v>
      </c>
      <c r="F25" s="22">
        <v>0.5</v>
      </c>
      <c r="G25" s="23">
        <f>5/G23</f>
        <v>0.5</v>
      </c>
      <c r="H25" s="7"/>
    </row>
    <row r="26" spans="1:8" x14ac:dyDescent="0.3">
      <c r="A26" s="20" t="s">
        <v>26</v>
      </c>
      <c r="B26" s="24">
        <v>0.72</v>
      </c>
      <c r="C26" s="24">
        <v>0.71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7"/>
    </row>
    <row r="27" spans="1:8" x14ac:dyDescent="0.3">
      <c r="A27" s="19" t="s">
        <v>28</v>
      </c>
      <c r="B27" s="7">
        <v>0</v>
      </c>
      <c r="C27" s="7">
        <v>1</v>
      </c>
      <c r="D27" s="7">
        <v>3</v>
      </c>
      <c r="E27" s="7">
        <v>0</v>
      </c>
      <c r="F27" s="7">
        <v>2</v>
      </c>
      <c r="G27" s="7">
        <v>3</v>
      </c>
      <c r="H27" s="7">
        <v>1</v>
      </c>
    </row>
    <row r="28" spans="1:8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8" x14ac:dyDescent="0.3">
      <c r="A29" s="19" t="s">
        <v>30</v>
      </c>
      <c r="B29" s="22" t="s">
        <v>0</v>
      </c>
      <c r="C29" s="22">
        <v>1</v>
      </c>
      <c r="D29" s="22">
        <v>1</v>
      </c>
      <c r="E29" s="22" t="s">
        <v>0</v>
      </c>
      <c r="F29" s="22">
        <v>0.5</v>
      </c>
      <c r="G29" s="23">
        <f>2/G27</f>
        <v>0.66666666666666663</v>
      </c>
      <c r="H29" s="7"/>
    </row>
    <row r="30" spans="1:8" x14ac:dyDescent="0.3">
      <c r="A30" s="20" t="s">
        <v>31</v>
      </c>
      <c r="B30" s="24">
        <v>0.67</v>
      </c>
      <c r="C30" s="24">
        <v>0.64</v>
      </c>
      <c r="D30" s="24">
        <v>0.8</v>
      </c>
      <c r="E30" s="24">
        <v>0.76800000000000002</v>
      </c>
      <c r="F30" s="24">
        <v>0.77270000000000005</v>
      </c>
      <c r="G30" s="24">
        <f>46/G28</f>
        <v>0.71875</v>
      </c>
      <c r="H30" s="7"/>
    </row>
    <row r="31" spans="1:8" x14ac:dyDescent="0.3">
      <c r="A31" s="10" t="s">
        <v>32</v>
      </c>
      <c r="B31" s="10"/>
      <c r="C31" s="10"/>
      <c r="D31" s="10"/>
      <c r="E31" s="10"/>
      <c r="F31" s="10"/>
      <c r="G31" s="10"/>
      <c r="H31" s="10"/>
    </row>
    <row r="32" spans="1:8" x14ac:dyDescent="0.3">
      <c r="A32" s="25" t="s">
        <v>33</v>
      </c>
      <c r="B32" s="7">
        <v>9</v>
      </c>
      <c r="C32" s="7">
        <v>14</v>
      </c>
      <c r="D32" s="7">
        <v>11</v>
      </c>
      <c r="E32" s="7">
        <v>9</v>
      </c>
      <c r="F32" s="7">
        <v>12</v>
      </c>
      <c r="G32" s="7">
        <v>5</v>
      </c>
      <c r="H32" s="7">
        <v>4</v>
      </c>
    </row>
    <row r="33" spans="1:8" x14ac:dyDescent="0.3">
      <c r="A33" s="25" t="s">
        <v>34</v>
      </c>
      <c r="B33" s="7">
        <v>3</v>
      </c>
      <c r="C33" s="7">
        <v>4</v>
      </c>
      <c r="D33" s="7">
        <v>6</v>
      </c>
      <c r="E33" s="7">
        <v>1</v>
      </c>
      <c r="F33" s="7">
        <v>3</v>
      </c>
      <c r="G33" s="7">
        <v>4</v>
      </c>
      <c r="H33" s="7">
        <v>3</v>
      </c>
    </row>
    <row r="34" spans="1:8" ht="26.4" x14ac:dyDescent="0.3">
      <c r="A34" s="26" t="s">
        <v>35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10" t="s">
        <v>36</v>
      </c>
      <c r="B35" s="10"/>
      <c r="C35" s="10"/>
      <c r="D35" s="10"/>
      <c r="E35" s="10"/>
      <c r="F35" s="10"/>
      <c r="G35" s="10"/>
      <c r="H35" s="10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9</v>
      </c>
      <c r="C37" s="7">
        <v>4</v>
      </c>
      <c r="D37" s="7">
        <v>8</v>
      </c>
      <c r="E37" s="7">
        <v>13</v>
      </c>
      <c r="F37" s="7">
        <v>12</v>
      </c>
      <c r="G37" s="7">
        <v>11</v>
      </c>
      <c r="H37" s="7">
        <v>12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>
        <v>0.78</v>
      </c>
      <c r="C39" s="22">
        <v>0.75</v>
      </c>
      <c r="D39" s="22">
        <v>0.5</v>
      </c>
      <c r="E39" s="22">
        <v>0.77</v>
      </c>
      <c r="F39" s="22">
        <v>0.42</v>
      </c>
      <c r="G39" s="22">
        <v>0.41</v>
      </c>
      <c r="H39" s="22">
        <f>7/H37</f>
        <v>0.58333333333333337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>
        <v>0.78</v>
      </c>
      <c r="C41" s="22">
        <v>0.75</v>
      </c>
      <c r="D41" s="22">
        <v>0.63</v>
      </c>
      <c r="E41" s="22">
        <v>0.92</v>
      </c>
      <c r="F41" s="22">
        <v>0.57999999999999996</v>
      </c>
      <c r="G41" s="22">
        <v>0.57999999999999996</v>
      </c>
      <c r="H41" s="22">
        <f>7/H37</f>
        <v>0.58333333333333337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  <row r="43" spans="1:8" x14ac:dyDescent="0.3">
      <c r="C43" s="31"/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120C-0FC0-42BD-AB76-50E8DBEA4045}">
  <dimension ref="A1:H42"/>
  <sheetViews>
    <sheetView workbookViewId="0">
      <selection activeCell="K21" sqref="K21"/>
    </sheetView>
  </sheetViews>
  <sheetFormatPr defaultColWidth="9.109375" defaultRowHeight="14.4" x14ac:dyDescent="0.3"/>
  <cols>
    <col min="1" max="1" width="38.33203125" style="2" customWidth="1"/>
    <col min="2" max="3" width="7.33203125" style="2" customWidth="1"/>
    <col min="4" max="8" width="7.33203125" style="31" customWidth="1"/>
    <col min="9" max="16384" width="9.109375" style="2"/>
  </cols>
  <sheetData>
    <row r="1" spans="1:8" ht="21" x14ac:dyDescent="0.3">
      <c r="A1" s="1" t="s">
        <v>57</v>
      </c>
      <c r="B1" s="1"/>
      <c r="C1" s="1"/>
      <c r="D1" s="1"/>
      <c r="E1" s="1"/>
      <c r="F1" s="1"/>
      <c r="G1" s="1"/>
      <c r="H1" s="1"/>
    </row>
    <row r="2" spans="1:8" x14ac:dyDescent="0.3">
      <c r="A2" s="10" t="s">
        <v>2</v>
      </c>
      <c r="B2" s="10"/>
      <c r="C2" s="10"/>
      <c r="D2" s="10"/>
      <c r="E2" s="10"/>
      <c r="F2" s="10"/>
      <c r="G2" s="10"/>
      <c r="H2" s="10"/>
    </row>
    <row r="3" spans="1:8" x14ac:dyDescent="0.3">
      <c r="A3" s="5" t="s">
        <v>3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x14ac:dyDescent="0.3">
      <c r="A4" s="5" t="s">
        <v>4</v>
      </c>
      <c r="B4" s="7">
        <v>133</v>
      </c>
      <c r="C4" s="7">
        <v>166</v>
      </c>
      <c r="D4" s="7">
        <v>162</v>
      </c>
      <c r="E4" s="7">
        <v>166</v>
      </c>
      <c r="F4" s="7">
        <v>233</v>
      </c>
      <c r="G4" s="7">
        <v>255</v>
      </c>
      <c r="H4" s="7">
        <v>246</v>
      </c>
    </row>
    <row r="5" spans="1:8" x14ac:dyDescent="0.3">
      <c r="A5" s="5" t="s">
        <v>5</v>
      </c>
      <c r="B5" s="7">
        <v>91</v>
      </c>
      <c r="C5" s="7">
        <v>109</v>
      </c>
      <c r="D5" s="7">
        <v>106</v>
      </c>
      <c r="E5" s="7">
        <v>120</v>
      </c>
      <c r="F5" s="7">
        <v>174</v>
      </c>
      <c r="G5" s="7">
        <v>175</v>
      </c>
      <c r="H5" s="7">
        <v>182</v>
      </c>
    </row>
    <row r="6" spans="1:8" x14ac:dyDescent="0.3">
      <c r="A6" s="5" t="s">
        <v>6</v>
      </c>
      <c r="B6" s="7">
        <v>16</v>
      </c>
      <c r="C6" s="7">
        <v>19</v>
      </c>
      <c r="D6" s="7">
        <v>10</v>
      </c>
      <c r="E6" s="7">
        <v>17</v>
      </c>
      <c r="F6" s="7">
        <v>27</v>
      </c>
      <c r="G6" s="7">
        <v>19</v>
      </c>
      <c r="H6" s="7">
        <v>20</v>
      </c>
    </row>
    <row r="7" spans="1:8" x14ac:dyDescent="0.3">
      <c r="A7" s="5" t="s">
        <v>7</v>
      </c>
      <c r="B7" s="7">
        <v>8</v>
      </c>
      <c r="C7" s="7">
        <v>8</v>
      </c>
      <c r="D7" s="7">
        <v>5</v>
      </c>
      <c r="E7" s="7">
        <v>9</v>
      </c>
      <c r="F7" s="7">
        <v>7</v>
      </c>
      <c r="G7" s="7">
        <v>6</v>
      </c>
      <c r="H7" s="7">
        <v>8</v>
      </c>
    </row>
    <row r="8" spans="1:8" x14ac:dyDescent="0.3">
      <c r="A8" s="37" t="s">
        <v>8</v>
      </c>
      <c r="B8" s="9">
        <v>20</v>
      </c>
      <c r="C8" s="9">
        <v>27</v>
      </c>
      <c r="D8" s="9">
        <v>18</v>
      </c>
      <c r="E8" s="9">
        <v>17</v>
      </c>
      <c r="F8" s="9">
        <v>28</v>
      </c>
      <c r="G8" s="9">
        <v>31</v>
      </c>
      <c r="H8" s="9">
        <v>35</v>
      </c>
    </row>
    <row r="9" spans="1:8" x14ac:dyDescent="0.3">
      <c r="A9" s="37" t="s">
        <v>9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</row>
    <row r="10" spans="1:8" x14ac:dyDescent="0.3">
      <c r="A10" s="10" t="s">
        <v>10</v>
      </c>
      <c r="B10" s="10"/>
      <c r="C10" s="10"/>
      <c r="D10" s="10"/>
      <c r="E10" s="10"/>
      <c r="F10" s="10"/>
      <c r="G10" s="10"/>
      <c r="H10" s="10"/>
    </row>
    <row r="11" spans="1:8" x14ac:dyDescent="0.3">
      <c r="A11" s="11" t="s">
        <v>11</v>
      </c>
      <c r="B11" s="7">
        <v>13</v>
      </c>
      <c r="C11" s="7">
        <v>15</v>
      </c>
      <c r="D11" s="7">
        <v>12</v>
      </c>
      <c r="E11" s="7">
        <v>14</v>
      </c>
      <c r="F11" s="7">
        <v>14</v>
      </c>
      <c r="G11" s="7">
        <v>8</v>
      </c>
      <c r="H11" s="7"/>
    </row>
    <row r="12" spans="1:8" x14ac:dyDescent="0.3">
      <c r="A12" s="11" t="s">
        <v>12</v>
      </c>
      <c r="B12" s="7">
        <v>7</v>
      </c>
      <c r="C12" s="7">
        <v>3</v>
      </c>
      <c r="D12" s="7">
        <v>3</v>
      </c>
      <c r="E12" s="7">
        <v>3</v>
      </c>
      <c r="F12" s="7">
        <v>9</v>
      </c>
      <c r="G12" s="7">
        <v>3</v>
      </c>
      <c r="H12" s="7"/>
    </row>
    <row r="13" spans="1:8" x14ac:dyDescent="0.3">
      <c r="A13" s="10" t="s">
        <v>13</v>
      </c>
      <c r="B13" s="10"/>
      <c r="C13" s="10"/>
      <c r="D13" s="10"/>
      <c r="E13" s="10"/>
      <c r="F13" s="10"/>
      <c r="G13" s="10"/>
      <c r="H13" s="10"/>
    </row>
    <row r="14" spans="1:8" x14ac:dyDescent="0.3">
      <c r="A14" s="12" t="s">
        <v>14</v>
      </c>
      <c r="B14" s="7">
        <v>66</v>
      </c>
      <c r="C14" s="7">
        <v>66</v>
      </c>
      <c r="D14" s="7">
        <v>59</v>
      </c>
      <c r="E14" s="7">
        <v>59</v>
      </c>
      <c r="F14" s="7">
        <v>71</v>
      </c>
      <c r="G14" s="7">
        <v>69</v>
      </c>
      <c r="H14" s="7">
        <v>75</v>
      </c>
    </row>
    <row r="15" spans="1:8" x14ac:dyDescent="0.3">
      <c r="A15" s="13" t="s">
        <v>15</v>
      </c>
      <c r="B15" s="7">
        <v>24</v>
      </c>
      <c r="C15" s="7">
        <v>30</v>
      </c>
      <c r="D15" s="7">
        <v>22</v>
      </c>
      <c r="E15" s="7">
        <v>22</v>
      </c>
      <c r="F15" s="7">
        <v>29</v>
      </c>
      <c r="G15" s="7">
        <v>35</v>
      </c>
      <c r="H15" s="7">
        <v>38</v>
      </c>
    </row>
    <row r="16" spans="1:8" x14ac:dyDescent="0.3">
      <c r="A16" s="13" t="s">
        <v>16</v>
      </c>
      <c r="B16" s="7">
        <v>14</v>
      </c>
      <c r="C16" s="7">
        <v>15</v>
      </c>
      <c r="D16" s="7">
        <v>18</v>
      </c>
      <c r="E16" s="7">
        <v>16</v>
      </c>
      <c r="F16" s="7">
        <v>13</v>
      </c>
      <c r="G16" s="7">
        <v>14</v>
      </c>
      <c r="H16" s="7">
        <v>23</v>
      </c>
    </row>
    <row r="17" spans="1:8" x14ac:dyDescent="0.3">
      <c r="A17" s="13" t="s">
        <v>17</v>
      </c>
      <c r="B17" s="7">
        <v>13</v>
      </c>
      <c r="C17" s="7">
        <v>8</v>
      </c>
      <c r="D17" s="7">
        <v>12</v>
      </c>
      <c r="E17" s="7">
        <v>13</v>
      </c>
      <c r="F17" s="7">
        <v>17</v>
      </c>
      <c r="G17" s="7">
        <v>9</v>
      </c>
      <c r="H17" s="7">
        <v>7</v>
      </c>
    </row>
    <row r="18" spans="1:8" x14ac:dyDescent="0.3">
      <c r="A18" s="13" t="s">
        <v>18</v>
      </c>
      <c r="B18" s="7">
        <v>15</v>
      </c>
      <c r="C18" s="7">
        <v>13</v>
      </c>
      <c r="D18" s="7">
        <v>7</v>
      </c>
      <c r="E18" s="7">
        <v>8</v>
      </c>
      <c r="F18" s="7">
        <v>12</v>
      </c>
      <c r="G18" s="7">
        <v>11</v>
      </c>
      <c r="H18" s="7">
        <v>7</v>
      </c>
    </row>
    <row r="19" spans="1:8" x14ac:dyDescent="0.3">
      <c r="A19" s="5" t="s">
        <v>19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x14ac:dyDescent="0.3">
      <c r="A20" s="5" t="s">
        <v>20</v>
      </c>
      <c r="B20" s="6">
        <f t="shared" ref="B20:D20" si="0">B14+B19</f>
        <v>66</v>
      </c>
      <c r="C20" s="6">
        <f t="shared" si="0"/>
        <v>66</v>
      </c>
      <c r="D20" s="6">
        <f t="shared" si="0"/>
        <v>59</v>
      </c>
      <c r="E20" s="6">
        <v>59</v>
      </c>
      <c r="F20" s="6">
        <v>71</v>
      </c>
      <c r="G20" s="6">
        <v>69</v>
      </c>
      <c r="H20" s="6">
        <f>H14+H19</f>
        <v>75</v>
      </c>
    </row>
    <row r="21" spans="1:8" x14ac:dyDescent="0.3">
      <c r="A21" s="12" t="s">
        <v>21</v>
      </c>
      <c r="B21" s="7">
        <v>1</v>
      </c>
      <c r="C21" s="7">
        <v>1</v>
      </c>
      <c r="D21" s="7">
        <v>0</v>
      </c>
      <c r="E21" s="7">
        <v>1</v>
      </c>
      <c r="F21" s="7">
        <v>1</v>
      </c>
      <c r="G21" s="7">
        <v>0</v>
      </c>
      <c r="H21" s="7">
        <v>4</v>
      </c>
    </row>
    <row r="22" spans="1:8" x14ac:dyDescent="0.3">
      <c r="A22" s="10" t="s">
        <v>22</v>
      </c>
      <c r="B22" s="10"/>
      <c r="C22" s="10"/>
      <c r="D22" s="10"/>
      <c r="E22" s="10"/>
      <c r="F22" s="10"/>
      <c r="G22" s="10"/>
      <c r="H22" s="10"/>
    </row>
    <row r="23" spans="1:8" x14ac:dyDescent="0.3">
      <c r="A23" s="19" t="s">
        <v>23</v>
      </c>
      <c r="B23" s="7">
        <v>17</v>
      </c>
      <c r="C23" s="7">
        <v>26</v>
      </c>
      <c r="D23" s="7">
        <v>16</v>
      </c>
      <c r="E23" s="7">
        <v>12</v>
      </c>
      <c r="F23" s="7">
        <v>23</v>
      </c>
      <c r="G23" s="7">
        <v>25</v>
      </c>
      <c r="H23" s="7">
        <v>32</v>
      </c>
    </row>
    <row r="24" spans="1:8" x14ac:dyDescent="0.3">
      <c r="A24" s="20" t="s">
        <v>24</v>
      </c>
      <c r="B24" s="21">
        <v>434</v>
      </c>
      <c r="C24" s="21">
        <v>399</v>
      </c>
      <c r="D24" s="21">
        <v>460</v>
      </c>
      <c r="E24" s="21">
        <v>401</v>
      </c>
      <c r="F24" s="21">
        <v>497</v>
      </c>
      <c r="G24" s="21">
        <v>414</v>
      </c>
      <c r="H24" s="21">
        <v>442</v>
      </c>
    </row>
    <row r="25" spans="1:8" x14ac:dyDescent="0.3">
      <c r="A25" s="19" t="s">
        <v>25</v>
      </c>
      <c r="B25" s="22">
        <v>0.71</v>
      </c>
      <c r="C25" s="22">
        <v>0.65</v>
      </c>
      <c r="D25" s="22">
        <v>0.81</v>
      </c>
      <c r="E25" s="22">
        <v>0.5</v>
      </c>
      <c r="F25" s="22">
        <v>0.69569999999999999</v>
      </c>
      <c r="G25" s="23">
        <f>16/G23</f>
        <v>0.64</v>
      </c>
      <c r="H25" s="7"/>
    </row>
    <row r="26" spans="1:8" x14ac:dyDescent="0.3">
      <c r="A26" s="20" t="s">
        <v>26</v>
      </c>
      <c r="B26" s="24">
        <v>0.72</v>
      </c>
      <c r="C26" s="24">
        <v>0.72</v>
      </c>
      <c r="D26" s="24">
        <v>0.73</v>
      </c>
      <c r="E26" s="24">
        <v>0.68100000000000005</v>
      </c>
      <c r="F26" s="24">
        <v>0.72640000000000005</v>
      </c>
      <c r="G26" s="24">
        <f>298/G24</f>
        <v>0.71980676328502413</v>
      </c>
      <c r="H26" s="7"/>
    </row>
    <row r="27" spans="1:8" x14ac:dyDescent="0.3">
      <c r="A27" s="19" t="s">
        <v>28</v>
      </c>
      <c r="B27" s="7">
        <v>3</v>
      </c>
      <c r="C27" s="7">
        <v>1</v>
      </c>
      <c r="D27" s="7">
        <v>2</v>
      </c>
      <c r="E27" s="7">
        <v>5</v>
      </c>
      <c r="F27" s="7">
        <v>5</v>
      </c>
      <c r="G27" s="7">
        <v>6</v>
      </c>
      <c r="H27" s="7">
        <v>3</v>
      </c>
    </row>
    <row r="28" spans="1:8" x14ac:dyDescent="0.3">
      <c r="A28" s="20" t="s">
        <v>29</v>
      </c>
      <c r="B28" s="21">
        <v>46</v>
      </c>
      <c r="C28" s="21">
        <v>55</v>
      </c>
      <c r="D28" s="21">
        <v>59</v>
      </c>
      <c r="E28" s="21">
        <v>69</v>
      </c>
      <c r="F28" s="21">
        <v>66</v>
      </c>
      <c r="G28" s="21">
        <v>64</v>
      </c>
      <c r="H28" s="21">
        <v>62</v>
      </c>
    </row>
    <row r="29" spans="1:8" x14ac:dyDescent="0.3">
      <c r="A29" s="19" t="s">
        <v>30</v>
      </c>
      <c r="B29" s="22">
        <v>0.67</v>
      </c>
      <c r="C29" s="22">
        <v>1</v>
      </c>
      <c r="D29" s="22">
        <v>0.5</v>
      </c>
      <c r="E29" s="22">
        <v>0.6</v>
      </c>
      <c r="F29" s="22">
        <v>1</v>
      </c>
      <c r="G29" s="23">
        <f>3/G27</f>
        <v>0.5</v>
      </c>
      <c r="H29" s="7"/>
    </row>
    <row r="30" spans="1:8" x14ac:dyDescent="0.3">
      <c r="A30" s="20" t="s">
        <v>31</v>
      </c>
      <c r="B30" s="24">
        <v>0.67</v>
      </c>
      <c r="C30" s="24">
        <v>0.64</v>
      </c>
      <c r="D30" s="24">
        <v>0.8</v>
      </c>
      <c r="E30" s="24">
        <v>0.76800000000000002</v>
      </c>
      <c r="F30" s="24">
        <v>0.77270000000000005</v>
      </c>
      <c r="G30" s="24">
        <f>46/G28</f>
        <v>0.71875</v>
      </c>
      <c r="H30" s="7"/>
    </row>
    <row r="31" spans="1:8" x14ac:dyDescent="0.3">
      <c r="A31" s="10" t="s">
        <v>32</v>
      </c>
      <c r="B31" s="10"/>
      <c r="C31" s="10"/>
      <c r="D31" s="10"/>
      <c r="E31" s="10"/>
      <c r="F31" s="10"/>
      <c r="G31" s="10"/>
      <c r="H31" s="10"/>
    </row>
    <row r="32" spans="1:8" x14ac:dyDescent="0.3">
      <c r="A32" s="25" t="s">
        <v>33</v>
      </c>
      <c r="B32" s="7">
        <v>11</v>
      </c>
      <c r="C32" s="7">
        <v>16</v>
      </c>
      <c r="D32" s="7">
        <v>14</v>
      </c>
      <c r="E32" s="7">
        <v>7</v>
      </c>
      <c r="F32" s="7">
        <v>7</v>
      </c>
      <c r="G32" s="7">
        <v>13</v>
      </c>
      <c r="H32" s="7">
        <v>13</v>
      </c>
    </row>
    <row r="33" spans="1:8" x14ac:dyDescent="0.3">
      <c r="A33" s="25" t="s">
        <v>34</v>
      </c>
      <c r="B33" s="7">
        <v>0</v>
      </c>
      <c r="C33" s="7">
        <v>1</v>
      </c>
      <c r="D33" s="7">
        <v>1</v>
      </c>
      <c r="E33" s="7">
        <v>0</v>
      </c>
      <c r="F33" s="7">
        <v>1</v>
      </c>
      <c r="G33" s="7">
        <v>0</v>
      </c>
      <c r="H33" s="7">
        <v>0</v>
      </c>
    </row>
    <row r="34" spans="1:8" ht="26.4" x14ac:dyDescent="0.3">
      <c r="A34" s="26" t="s">
        <v>35</v>
      </c>
      <c r="B34" s="21">
        <v>420</v>
      </c>
      <c r="C34" s="21">
        <v>425</v>
      </c>
      <c r="D34" s="21">
        <v>424</v>
      </c>
      <c r="E34" s="21">
        <v>383</v>
      </c>
      <c r="F34" s="21">
        <v>401</v>
      </c>
      <c r="G34" s="21">
        <v>372</v>
      </c>
      <c r="H34" s="21">
        <v>377</v>
      </c>
    </row>
    <row r="35" spans="1:8" x14ac:dyDescent="0.3">
      <c r="A35" s="10" t="s">
        <v>36</v>
      </c>
      <c r="B35" s="10"/>
      <c r="C35" s="10"/>
      <c r="D35" s="10"/>
      <c r="E35" s="10"/>
      <c r="F35" s="10"/>
      <c r="G35" s="10"/>
      <c r="H35" s="10"/>
    </row>
    <row r="36" spans="1:8" x14ac:dyDescent="0.3">
      <c r="A36" s="27" t="s">
        <v>37</v>
      </c>
      <c r="B36" s="28">
        <v>2012</v>
      </c>
      <c r="C36" s="28">
        <v>2013</v>
      </c>
      <c r="D36" s="28">
        <v>2014</v>
      </c>
      <c r="E36" s="28">
        <v>2015</v>
      </c>
      <c r="F36" s="28">
        <v>2016</v>
      </c>
      <c r="G36" s="28">
        <v>2017</v>
      </c>
      <c r="H36" s="28">
        <v>2018</v>
      </c>
    </row>
    <row r="37" spans="1:8" x14ac:dyDescent="0.3">
      <c r="A37" s="29" t="s">
        <v>38</v>
      </c>
      <c r="B37" s="7">
        <v>9</v>
      </c>
      <c r="C37" s="7">
        <v>16</v>
      </c>
      <c r="D37" s="7">
        <v>15</v>
      </c>
      <c r="E37" s="7">
        <v>14</v>
      </c>
      <c r="F37" s="7">
        <v>20</v>
      </c>
      <c r="G37" s="7">
        <v>21</v>
      </c>
      <c r="H37" s="7">
        <v>14</v>
      </c>
    </row>
    <row r="38" spans="1:8" x14ac:dyDescent="0.3">
      <c r="A38" s="30" t="s">
        <v>39</v>
      </c>
      <c r="B38" s="21">
        <v>411</v>
      </c>
      <c r="C38" s="21">
        <v>389</v>
      </c>
      <c r="D38" s="21">
        <v>376</v>
      </c>
      <c r="E38" s="21">
        <v>401</v>
      </c>
      <c r="F38" s="21">
        <v>345</v>
      </c>
      <c r="G38" s="21">
        <v>371</v>
      </c>
      <c r="H38" s="21">
        <v>434</v>
      </c>
    </row>
    <row r="39" spans="1:8" x14ac:dyDescent="0.3">
      <c r="A39" s="19" t="s">
        <v>40</v>
      </c>
      <c r="B39" s="22">
        <v>0.78</v>
      </c>
      <c r="C39" s="22">
        <v>0.5</v>
      </c>
      <c r="D39" s="22">
        <v>0.67</v>
      </c>
      <c r="E39" s="22">
        <v>0.79</v>
      </c>
      <c r="F39" s="22">
        <v>0.5</v>
      </c>
      <c r="G39" s="22">
        <v>0.14000000000000001</v>
      </c>
      <c r="H39" s="22">
        <f>4/H37</f>
        <v>0.2857142857142857</v>
      </c>
    </row>
    <row r="40" spans="1:8" x14ac:dyDescent="0.3">
      <c r="A40" s="30" t="s">
        <v>41</v>
      </c>
      <c r="B40" s="24">
        <v>0.42</v>
      </c>
      <c r="C40" s="24">
        <v>0.43</v>
      </c>
      <c r="D40" s="24">
        <v>0.45</v>
      </c>
      <c r="E40" s="24">
        <v>0.41</v>
      </c>
      <c r="F40" s="24">
        <v>0.44</v>
      </c>
      <c r="G40" s="24">
        <v>0.41</v>
      </c>
      <c r="H40" s="24">
        <v>0.39</v>
      </c>
    </row>
    <row r="41" spans="1:8" x14ac:dyDescent="0.3">
      <c r="A41" s="19" t="s">
        <v>42</v>
      </c>
      <c r="B41" s="22">
        <v>0.78</v>
      </c>
      <c r="C41" s="22">
        <v>0.56000000000000005</v>
      </c>
      <c r="D41" s="22">
        <v>0.67</v>
      </c>
      <c r="E41" s="22">
        <v>0.86</v>
      </c>
      <c r="F41" s="22">
        <v>0.6</v>
      </c>
      <c r="G41" s="22">
        <v>0.24</v>
      </c>
      <c r="H41" s="22">
        <f>5/H37</f>
        <v>0.35714285714285715</v>
      </c>
    </row>
    <row r="42" spans="1:8" x14ac:dyDescent="0.3">
      <c r="A42" s="30" t="s">
        <v>43</v>
      </c>
      <c r="B42" s="24">
        <v>0.56999999999999995</v>
      </c>
      <c r="C42" s="24">
        <v>0.63</v>
      </c>
      <c r="D42" s="24">
        <v>0.61</v>
      </c>
      <c r="E42" s="24">
        <v>0.65</v>
      </c>
      <c r="F42" s="24">
        <v>0.63</v>
      </c>
      <c r="G42" s="24">
        <v>0.57999999999999996</v>
      </c>
      <c r="H42" s="24">
        <v>0.56000000000000005</v>
      </c>
    </row>
  </sheetData>
  <mergeCells count="7">
    <mergeCell ref="A35:H35"/>
    <mergeCell ref="A1:H1"/>
    <mergeCell ref="A2:H2"/>
    <mergeCell ref="A10:H10"/>
    <mergeCell ref="A13:H13"/>
    <mergeCell ref="A22:H22"/>
    <mergeCell ref="A31:H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5129-F23F-4EB2-8821-22FEE49791EA}">
  <dimension ref="A1:H27"/>
  <sheetViews>
    <sheetView workbookViewId="0">
      <selection activeCell="J1" sqref="J1:Q1048576"/>
    </sheetView>
  </sheetViews>
  <sheetFormatPr defaultColWidth="9.109375" defaultRowHeight="14.4" x14ac:dyDescent="0.3"/>
  <cols>
    <col min="1" max="1" width="43" style="2" bestFit="1" customWidth="1"/>
    <col min="2" max="3" width="7.6640625" style="2" bestFit="1" customWidth="1"/>
    <col min="4" max="8" width="7.6640625" style="31" bestFit="1" customWidth="1"/>
    <col min="9" max="16384" width="9.109375" style="2"/>
  </cols>
  <sheetData>
    <row r="1" spans="1:8" ht="21" x14ac:dyDescent="0.3">
      <c r="A1" s="1" t="s">
        <v>58</v>
      </c>
      <c r="B1" s="1"/>
      <c r="C1" s="1"/>
      <c r="D1" s="1"/>
      <c r="E1" s="1"/>
      <c r="F1" s="1"/>
      <c r="G1" s="1"/>
      <c r="H1" s="1"/>
    </row>
    <row r="2" spans="1:8" x14ac:dyDescent="0.3">
      <c r="A2" s="48" t="s">
        <v>2</v>
      </c>
      <c r="B2" s="49"/>
      <c r="C2" s="49"/>
      <c r="D2" s="49"/>
      <c r="E2" s="49"/>
      <c r="F2" s="49"/>
      <c r="G2" s="49"/>
      <c r="H2" s="49"/>
    </row>
    <row r="3" spans="1:8" x14ac:dyDescent="0.3">
      <c r="A3" s="5" t="s">
        <v>3</v>
      </c>
      <c r="B3" s="6" t="s">
        <v>73</v>
      </c>
      <c r="C3" s="6" t="s">
        <v>74</v>
      </c>
      <c r="D3" s="6" t="s">
        <v>75</v>
      </c>
      <c r="E3" s="6" t="s">
        <v>76</v>
      </c>
      <c r="F3" s="6" t="s">
        <v>77</v>
      </c>
      <c r="G3" s="6" t="s">
        <v>78</v>
      </c>
      <c r="H3" s="6" t="s">
        <v>79</v>
      </c>
    </row>
    <row r="4" spans="1:8" x14ac:dyDescent="0.3">
      <c r="A4" s="5" t="s">
        <v>80</v>
      </c>
      <c r="B4" s="7">
        <v>10</v>
      </c>
      <c r="C4" s="7">
        <v>14</v>
      </c>
      <c r="D4" s="7">
        <v>2</v>
      </c>
      <c r="E4" s="7">
        <v>6</v>
      </c>
      <c r="F4" s="7">
        <v>5</v>
      </c>
      <c r="G4" s="7">
        <v>13</v>
      </c>
      <c r="H4" s="7">
        <v>9</v>
      </c>
    </row>
    <row r="5" spans="1:8" x14ac:dyDescent="0.3">
      <c r="A5" s="5" t="s">
        <v>81</v>
      </c>
      <c r="B5" s="7">
        <v>39</v>
      </c>
      <c r="C5" s="7">
        <v>35</v>
      </c>
      <c r="D5" s="7">
        <v>23</v>
      </c>
      <c r="E5" s="7">
        <v>25</v>
      </c>
      <c r="F5" s="7">
        <v>23</v>
      </c>
      <c r="G5" s="7">
        <v>17</v>
      </c>
      <c r="H5" s="7">
        <v>19</v>
      </c>
    </row>
    <row r="6" spans="1:8" ht="15" thickBot="1" x14ac:dyDescent="0.35">
      <c r="A6" s="50" t="s">
        <v>82</v>
      </c>
      <c r="B6" s="15">
        <v>27</v>
      </c>
      <c r="C6" s="15">
        <v>18</v>
      </c>
      <c r="D6" s="15">
        <v>11</v>
      </c>
      <c r="E6" s="15">
        <v>13</v>
      </c>
      <c r="F6" s="15">
        <v>12</v>
      </c>
      <c r="G6" s="15">
        <v>8</v>
      </c>
      <c r="H6" s="15">
        <v>7</v>
      </c>
    </row>
    <row r="7" spans="1:8" x14ac:dyDescent="0.3">
      <c r="A7" s="51" t="s">
        <v>59</v>
      </c>
      <c r="B7" s="52"/>
      <c r="C7" s="52"/>
      <c r="D7" s="52"/>
      <c r="E7" s="52"/>
      <c r="F7" s="52"/>
      <c r="G7" s="52"/>
      <c r="H7" s="53"/>
    </row>
    <row r="8" spans="1:8" x14ac:dyDescent="0.3">
      <c r="A8" s="25" t="s">
        <v>60</v>
      </c>
      <c r="B8" s="7">
        <v>34</v>
      </c>
      <c r="C8" s="7">
        <v>29</v>
      </c>
      <c r="D8" s="7">
        <v>20</v>
      </c>
      <c r="E8" s="7">
        <v>32</v>
      </c>
      <c r="F8" s="7">
        <v>22</v>
      </c>
      <c r="G8" s="7">
        <v>26</v>
      </c>
      <c r="H8" s="7">
        <v>23</v>
      </c>
    </row>
    <row r="9" spans="1:8" x14ac:dyDescent="0.3">
      <c r="A9" s="54" t="s">
        <v>61</v>
      </c>
      <c r="B9" s="54"/>
      <c r="C9" s="54"/>
      <c r="D9" s="54"/>
      <c r="E9" s="54"/>
      <c r="F9" s="54"/>
      <c r="G9" s="54"/>
      <c r="H9" s="54"/>
    </row>
    <row r="10" spans="1:8" x14ac:dyDescent="0.3">
      <c r="A10" s="55" t="s">
        <v>62</v>
      </c>
      <c r="B10" s="56"/>
      <c r="C10" s="56"/>
      <c r="D10" s="56"/>
      <c r="E10" s="56"/>
      <c r="F10" s="56"/>
      <c r="G10" s="56"/>
      <c r="H10" s="57"/>
    </row>
    <row r="11" spans="1:8" x14ac:dyDescent="0.3">
      <c r="A11" s="11" t="s">
        <v>70</v>
      </c>
      <c r="B11" s="22">
        <v>0.94</v>
      </c>
      <c r="C11" s="22">
        <v>0.89</v>
      </c>
      <c r="D11" s="22">
        <v>0.92</v>
      </c>
      <c r="E11" s="22">
        <v>0.93</v>
      </c>
      <c r="F11" s="22">
        <v>0.9</v>
      </c>
      <c r="G11" s="22">
        <v>0.93</v>
      </c>
      <c r="H11" s="7" t="s">
        <v>0</v>
      </c>
    </row>
    <row r="12" spans="1:8" x14ac:dyDescent="0.3">
      <c r="A12" s="54" t="s">
        <v>84</v>
      </c>
      <c r="B12" s="54"/>
      <c r="C12" s="54"/>
      <c r="D12" s="54"/>
      <c r="E12" s="54"/>
      <c r="F12" s="54"/>
      <c r="G12" s="54"/>
      <c r="H12" s="54"/>
    </row>
    <row r="13" spans="1:8" x14ac:dyDescent="0.3">
      <c r="A13" s="13" t="s">
        <v>63</v>
      </c>
      <c r="B13" s="7">
        <v>67</v>
      </c>
      <c r="C13" s="7">
        <v>78</v>
      </c>
      <c r="D13" s="7">
        <v>57</v>
      </c>
      <c r="E13" s="7">
        <v>44</v>
      </c>
      <c r="F13" s="7">
        <v>40</v>
      </c>
      <c r="G13" s="7">
        <v>42</v>
      </c>
      <c r="H13" s="7">
        <v>35</v>
      </c>
    </row>
    <row r="14" spans="1:8" x14ac:dyDescent="0.3">
      <c r="A14" s="13" t="s">
        <v>64</v>
      </c>
      <c r="B14" s="7">
        <v>58</v>
      </c>
      <c r="C14" s="7">
        <v>43</v>
      </c>
      <c r="D14" s="7">
        <v>32</v>
      </c>
      <c r="E14" s="7">
        <v>43</v>
      </c>
      <c r="F14" s="7">
        <v>26</v>
      </c>
      <c r="G14" s="7">
        <v>27</v>
      </c>
      <c r="H14" s="7">
        <v>32</v>
      </c>
    </row>
    <row r="15" spans="1:8" x14ac:dyDescent="0.3">
      <c r="A15" s="12" t="s">
        <v>65</v>
      </c>
      <c r="B15" s="7">
        <v>125</v>
      </c>
      <c r="C15" s="7">
        <v>121</v>
      </c>
      <c r="D15" s="7">
        <v>89</v>
      </c>
      <c r="E15" s="7">
        <v>87</v>
      </c>
      <c r="F15" s="7">
        <v>66</v>
      </c>
      <c r="G15" s="7">
        <v>69</v>
      </c>
      <c r="H15" s="7">
        <v>67</v>
      </c>
    </row>
    <row r="16" spans="1:8" x14ac:dyDescent="0.3">
      <c r="A16" s="54" t="s">
        <v>83</v>
      </c>
      <c r="B16" s="54"/>
      <c r="C16" s="54"/>
      <c r="D16" s="54"/>
      <c r="E16" s="54"/>
      <c r="F16" s="54"/>
      <c r="G16" s="54"/>
      <c r="H16" s="54"/>
    </row>
    <row r="17" spans="1:8" x14ac:dyDescent="0.3">
      <c r="A17" s="58" t="s">
        <v>66</v>
      </c>
      <c r="B17" s="62">
        <v>44</v>
      </c>
      <c r="C17" s="62">
        <v>48</v>
      </c>
      <c r="D17" s="62">
        <v>41</v>
      </c>
      <c r="E17" s="62">
        <v>48</v>
      </c>
      <c r="F17" s="62">
        <v>39</v>
      </c>
      <c r="G17" s="62">
        <v>43</v>
      </c>
      <c r="H17" s="62">
        <v>26</v>
      </c>
    </row>
    <row r="18" spans="1:8" x14ac:dyDescent="0.3">
      <c r="A18" s="58" t="s">
        <v>67</v>
      </c>
      <c r="B18" s="62">
        <v>7</v>
      </c>
      <c r="C18" s="62">
        <v>7</v>
      </c>
      <c r="D18" s="62">
        <v>4</v>
      </c>
      <c r="E18" s="62">
        <v>4</v>
      </c>
      <c r="F18" s="62">
        <v>2</v>
      </c>
      <c r="G18" s="63">
        <v>0</v>
      </c>
      <c r="H18" s="62">
        <v>0</v>
      </c>
    </row>
    <row r="19" spans="1:8" x14ac:dyDescent="0.3">
      <c r="A19" s="58" t="s">
        <v>68</v>
      </c>
      <c r="B19" s="62">
        <v>74</v>
      </c>
      <c r="C19" s="62">
        <v>57</v>
      </c>
      <c r="D19" s="62">
        <v>36</v>
      </c>
      <c r="E19" s="62">
        <v>29</v>
      </c>
      <c r="F19" s="62">
        <v>25</v>
      </c>
      <c r="G19" s="63">
        <v>26</v>
      </c>
      <c r="H19" s="62">
        <v>41</v>
      </c>
    </row>
    <row r="20" spans="1:8" x14ac:dyDescent="0.3">
      <c r="A20" s="58" t="s">
        <v>69</v>
      </c>
      <c r="B20" s="62">
        <v>0</v>
      </c>
      <c r="C20" s="62">
        <v>9</v>
      </c>
      <c r="D20" s="62">
        <v>8</v>
      </c>
      <c r="E20" s="62">
        <v>6</v>
      </c>
      <c r="F20" s="62">
        <v>0</v>
      </c>
      <c r="G20" s="62">
        <v>0</v>
      </c>
      <c r="H20" s="62">
        <v>0</v>
      </c>
    </row>
    <row r="21" spans="1:8" x14ac:dyDescent="0.3">
      <c r="A21" s="54" t="s">
        <v>32</v>
      </c>
      <c r="B21" s="54"/>
      <c r="C21" s="54"/>
      <c r="D21" s="54"/>
      <c r="E21" s="54"/>
      <c r="F21" s="54"/>
      <c r="G21" s="54"/>
      <c r="H21" s="54"/>
    </row>
    <row r="22" spans="1:8" x14ac:dyDescent="0.3">
      <c r="A22" s="59" t="s">
        <v>71</v>
      </c>
      <c r="B22" s="60"/>
      <c r="C22" s="60"/>
      <c r="D22" s="60"/>
      <c r="E22" s="60"/>
      <c r="F22" s="60"/>
      <c r="G22" s="60"/>
      <c r="H22" s="61"/>
    </row>
    <row r="23" spans="1:8" x14ac:dyDescent="0.3">
      <c r="A23" s="25" t="s">
        <v>72</v>
      </c>
      <c r="B23" s="7">
        <v>63</v>
      </c>
      <c r="C23" s="7">
        <v>57</v>
      </c>
      <c r="D23" s="7">
        <v>46</v>
      </c>
      <c r="E23" s="7">
        <v>55</v>
      </c>
      <c r="F23" s="7">
        <v>38</v>
      </c>
      <c r="G23" s="7">
        <v>29</v>
      </c>
      <c r="H23" s="7" t="s">
        <v>0</v>
      </c>
    </row>
    <row r="24" spans="1:8" x14ac:dyDescent="0.3">
      <c r="A24" s="54" t="s">
        <v>36</v>
      </c>
      <c r="B24" s="54"/>
      <c r="C24" s="54"/>
      <c r="D24" s="54"/>
      <c r="E24" s="54"/>
      <c r="F24" s="54"/>
      <c r="G24" s="54"/>
      <c r="H24" s="54"/>
    </row>
    <row r="25" spans="1:8" x14ac:dyDescent="0.3">
      <c r="A25" s="27" t="s">
        <v>37</v>
      </c>
      <c r="B25" s="28">
        <v>2016</v>
      </c>
      <c r="C25" s="28">
        <v>2017</v>
      </c>
      <c r="D25" s="28">
        <v>2018</v>
      </c>
      <c r="E25" s="28">
        <v>2019</v>
      </c>
      <c r="F25" s="28">
        <v>2020</v>
      </c>
      <c r="G25" s="28">
        <v>2021</v>
      </c>
      <c r="H25" s="28">
        <v>2022</v>
      </c>
    </row>
    <row r="26" spans="1:8" x14ac:dyDescent="0.3">
      <c r="A26" s="29" t="s">
        <v>38</v>
      </c>
      <c r="B26" s="7">
        <v>83</v>
      </c>
      <c r="C26" s="7">
        <v>73</v>
      </c>
      <c r="D26" s="7">
        <v>73</v>
      </c>
      <c r="E26" s="7">
        <v>62</v>
      </c>
      <c r="F26" s="7">
        <v>42</v>
      </c>
      <c r="G26" s="7">
        <v>42</v>
      </c>
      <c r="H26" s="7">
        <v>38</v>
      </c>
    </row>
    <row r="27" spans="1:8" x14ac:dyDescent="0.3">
      <c r="A27" s="19" t="s">
        <v>85</v>
      </c>
      <c r="B27" s="22">
        <v>0.75</v>
      </c>
      <c r="C27" s="22">
        <v>0.79</v>
      </c>
      <c r="D27" s="22">
        <v>0.71</v>
      </c>
      <c r="E27" s="22">
        <v>0.74</v>
      </c>
      <c r="F27" s="22">
        <v>0.76</v>
      </c>
      <c r="G27" s="22">
        <v>0.71</v>
      </c>
      <c r="H27" s="22">
        <v>0.64</v>
      </c>
    </row>
  </sheetData>
  <mergeCells count="10">
    <mergeCell ref="A24:H24"/>
    <mergeCell ref="A12:H12"/>
    <mergeCell ref="A16:H16"/>
    <mergeCell ref="A21:H21"/>
    <mergeCell ref="A22:H22"/>
    <mergeCell ref="A1:H1"/>
    <mergeCell ref="A2:H2"/>
    <mergeCell ref="A7:H7"/>
    <mergeCell ref="A9:H9"/>
    <mergeCell ref="A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</vt:lpstr>
      <vt:lpstr>Economics</vt:lpstr>
      <vt:lpstr>Finance</vt:lpstr>
      <vt:lpstr>Healthcare Admin</vt:lpstr>
      <vt:lpstr>HR Management</vt:lpstr>
      <vt:lpstr>Management</vt:lpstr>
      <vt:lpstr>Marketing</vt:lpstr>
      <vt:lpstr>Sport Management</vt:lpstr>
      <vt:lpstr>Sheet12</vt:lpstr>
    </vt:vector>
  </TitlesOfParts>
  <Company>Alvernia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Pavone</dc:creator>
  <cp:lastModifiedBy>Scott Pavone</cp:lastModifiedBy>
  <dcterms:created xsi:type="dcterms:W3CDTF">2025-09-04T09:51:58Z</dcterms:created>
  <dcterms:modified xsi:type="dcterms:W3CDTF">2025-09-04T10:56:19Z</dcterms:modified>
</cp:coreProperties>
</file>